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midhat\Desktop\Semsa\"/>
    </mc:Choice>
  </mc:AlternateContent>
  <xr:revisionPtr revIDLastSave="0" documentId="13_ncr:1_{66CC7FD6-9B18-4D77-905E-1C802BB6D2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 NABAVKE" sheetId="20" r:id="rId1"/>
    <sheet name="Sheet1" sheetId="21" r:id="rId2"/>
    <sheet name="PLAN IZMJENE UKUPNO" sheetId="17" state="hidden" r:id="rId3"/>
  </sheets>
  <definedNames>
    <definedName name="_xlnm._FilterDatabase" localSheetId="2" hidden="1">'PLAN IZMJENE UKUPNO'!$A$7:$P$322</definedName>
    <definedName name="_xlnm._FilterDatabase" localSheetId="0" hidden="1">'PLAN NABAVKE'!$A$5:$H$392</definedName>
    <definedName name="_xlnm.Print_Area" localSheetId="2">'PLAN IZMJENE UKUPNO'!$A$1:$K$322</definedName>
    <definedName name="_xlnm.Print_Area" localSheetId="0">'PLAN NABAVKE'!$A$1:$I$392</definedName>
    <definedName name="_xlnm.Print_Titles" localSheetId="2">'PLAN IZMJENE UKUPNO'!$1:$5</definedName>
    <definedName name="_xlnm.Print_Titles" localSheetId="0">'PLAN NABAVKE'!$1:$4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6" i="20" l="1"/>
  <c r="C109" i="20"/>
  <c r="C186" i="20" l="1"/>
  <c r="C70" i="20"/>
  <c r="C251" i="20"/>
  <c r="C99" i="20"/>
  <c r="C81" i="20"/>
  <c r="C26" i="20"/>
  <c r="C311" i="20" l="1"/>
  <c r="C304" i="20"/>
  <c r="C268" i="20"/>
  <c r="C264" i="20"/>
  <c r="C260" i="20"/>
  <c r="C206" i="20"/>
  <c r="C104" i="20" l="1"/>
  <c r="C55" i="20"/>
  <c r="C33" i="20"/>
  <c r="C15" i="20" l="1"/>
  <c r="C13" i="20" l="1"/>
  <c r="C179" i="20"/>
  <c r="C38" i="20" l="1"/>
  <c r="C333" i="20" l="1"/>
  <c r="C281" i="20"/>
  <c r="C245" i="20"/>
  <c r="C213" i="20"/>
  <c r="C201" i="20"/>
  <c r="C197" i="20"/>
  <c r="C149" i="20"/>
  <c r="C138" i="20"/>
  <c r="C329" i="20" l="1"/>
  <c r="C50" i="20"/>
  <c r="C376" i="20" l="1"/>
  <c r="C343" i="20"/>
  <c r="C349" i="20" s="1"/>
  <c r="C20" i="20" l="1"/>
  <c r="C167" i="20" s="1"/>
  <c r="C387" i="20" l="1"/>
  <c r="C391" i="20" s="1"/>
  <c r="C350" i="20" l="1"/>
  <c r="C359" i="20"/>
  <c r="C392" i="20" l="1"/>
  <c r="N241" i="17" l="1"/>
  <c r="O265" i="17"/>
  <c r="O283" i="17" l="1"/>
  <c r="O276" i="17"/>
  <c r="O90" i="17"/>
  <c r="O74" i="17"/>
  <c r="O72" i="17"/>
  <c r="O41" i="17"/>
  <c r="O42" i="17"/>
  <c r="O43" i="17"/>
  <c r="O44" i="17"/>
  <c r="O40" i="17"/>
  <c r="O36" i="17"/>
  <c r="O33" i="17"/>
  <c r="O32" i="17"/>
  <c r="O24" i="17"/>
  <c r="O25" i="17"/>
  <c r="O23" i="17"/>
  <c r="O22" i="17"/>
  <c r="O21" i="17"/>
  <c r="O19" i="17"/>
  <c r="O71" i="17" l="1"/>
  <c r="O20" i="17"/>
  <c r="O39" i="17"/>
  <c r="O294" i="17"/>
  <c r="N148" i="17"/>
  <c r="N8" i="17"/>
  <c r="N147" i="17"/>
  <c r="E158" i="17"/>
  <c r="E165" i="17"/>
  <c r="E179" i="17"/>
  <c r="E201" i="17"/>
  <c r="E206" i="17"/>
  <c r="E210" i="17"/>
  <c r="E214" i="17"/>
  <c r="E217" i="17"/>
  <c r="E222" i="17"/>
  <c r="E234" i="17"/>
  <c r="E262" i="17"/>
  <c r="E273" i="17"/>
  <c r="E277" i="17"/>
  <c r="E284" i="17"/>
  <c r="E317" i="17"/>
  <c r="E321" i="17" s="1"/>
  <c r="E20" i="17"/>
  <c r="E26" i="17"/>
  <c r="E39" i="17"/>
  <c r="E50" i="17"/>
  <c r="E61" i="17"/>
  <c r="E71" i="17"/>
  <c r="E81" i="17"/>
  <c r="E86" i="17"/>
  <c r="E91" i="17"/>
  <c r="E98" i="17"/>
  <c r="E118" i="17"/>
  <c r="E123" i="17"/>
  <c r="E10" i="17"/>
  <c r="E149" i="17" l="1"/>
  <c r="E293" i="17"/>
  <c r="E271" i="17"/>
  <c r="O260" i="17"/>
  <c r="O261" i="17"/>
  <c r="O259" i="17"/>
  <c r="E322" i="17" l="1"/>
  <c r="N321" i="17"/>
  <c r="O297" i="17"/>
  <c r="O298" i="17"/>
  <c r="O299" i="17"/>
  <c r="O300" i="17"/>
  <c r="O301" i="17"/>
  <c r="O302" i="17"/>
  <c r="O303" i="17"/>
  <c r="O304" i="17"/>
  <c r="O305" i="17"/>
  <c r="O306" i="17"/>
  <c r="O307" i="17"/>
  <c r="O308" i="17"/>
  <c r="O309" i="17"/>
  <c r="O310" i="17"/>
  <c r="O311" i="17"/>
  <c r="O312" i="17"/>
  <c r="O313" i="17"/>
  <c r="O314" i="17"/>
  <c r="O315" i="17"/>
  <c r="O316" i="17"/>
  <c r="O318" i="17"/>
  <c r="O319" i="17"/>
  <c r="O320" i="17"/>
  <c r="O296" i="17"/>
  <c r="N292" i="17"/>
  <c r="O288" i="17"/>
  <c r="O289" i="17"/>
  <c r="O290" i="17"/>
  <c r="O291" i="17"/>
  <c r="O287" i="17"/>
  <c r="N286" i="17"/>
  <c r="N285" i="17"/>
  <c r="O281" i="17"/>
  <c r="O282" i="17"/>
  <c r="O280" i="17"/>
  <c r="N279" i="17"/>
  <c r="N278" i="17"/>
  <c r="N275" i="17"/>
  <c r="N274" i="17"/>
  <c r="N284" i="17" l="1"/>
  <c r="O317" i="17"/>
  <c r="N277" i="17"/>
  <c r="N273" i="17"/>
  <c r="O266" i="17"/>
  <c r="O267" i="17"/>
  <c r="O268" i="17"/>
  <c r="O269" i="17"/>
  <c r="O270" i="17"/>
  <c r="O264" i="17"/>
  <c r="O263" i="17"/>
  <c r="O253" i="17"/>
  <c r="O254" i="17"/>
  <c r="O255" i="17"/>
  <c r="O256" i="17"/>
  <c r="O257" i="17"/>
  <c r="O243" i="17"/>
  <c r="O244" i="17"/>
  <c r="O245" i="17"/>
  <c r="O246" i="17"/>
  <c r="O247" i="17"/>
  <c r="O248" i="17"/>
  <c r="O249" i="17"/>
  <c r="O250" i="17"/>
  <c r="O251" i="17"/>
  <c r="O252" i="17"/>
  <c r="O242" i="17"/>
  <c r="N240" i="17"/>
  <c r="O239" i="17"/>
  <c r="O238" i="17"/>
  <c r="O236" i="17"/>
  <c r="O237" i="17"/>
  <c r="O235" i="17"/>
  <c r="O233" i="17"/>
  <c r="O227" i="17"/>
  <c r="O228" i="17"/>
  <c r="O229" i="17"/>
  <c r="O230" i="17"/>
  <c r="O231" i="17"/>
  <c r="O232" i="17"/>
  <c r="O226" i="17"/>
  <c r="O224" i="17"/>
  <c r="O225" i="17"/>
  <c r="O223" i="17"/>
  <c r="O221" i="17"/>
  <c r="O220" i="17"/>
  <c r="O219" i="17"/>
  <c r="O218" i="17"/>
  <c r="O216" i="17"/>
  <c r="O215" i="17"/>
  <c r="O213" i="17"/>
  <c r="O212" i="17"/>
  <c r="O211" i="17"/>
  <c r="O208" i="17"/>
  <c r="O209" i="17"/>
  <c r="O207" i="17"/>
  <c r="O203" i="17"/>
  <c r="O204" i="17"/>
  <c r="O205" i="17"/>
  <c r="O202" i="17"/>
  <c r="O199" i="17"/>
  <c r="O200" i="17"/>
  <c r="O196" i="17"/>
  <c r="O197" i="17"/>
  <c r="O198" i="17"/>
  <c r="O191" i="17"/>
  <c r="O192" i="17"/>
  <c r="O193" i="17"/>
  <c r="O194" i="17"/>
  <c r="O195" i="17"/>
  <c r="O185" i="17"/>
  <c r="O186" i="17"/>
  <c r="O187" i="17"/>
  <c r="O188" i="17"/>
  <c r="O189" i="17"/>
  <c r="O190" i="17"/>
  <c r="O184" i="17"/>
  <c r="O181" i="17"/>
  <c r="O182" i="17"/>
  <c r="O180" i="17"/>
  <c r="O172" i="17"/>
  <c r="O173" i="17"/>
  <c r="O174" i="17"/>
  <c r="O175" i="17"/>
  <c r="O176" i="17"/>
  <c r="O177" i="17"/>
  <c r="O178" i="17"/>
  <c r="O171" i="17"/>
  <c r="O166" i="17"/>
  <c r="O167" i="17"/>
  <c r="O168" i="17"/>
  <c r="O169" i="17"/>
  <c r="O170" i="17"/>
  <c r="O164" i="17"/>
  <c r="O159" i="17"/>
  <c r="O160" i="17"/>
  <c r="O161" i="17"/>
  <c r="O162" i="17"/>
  <c r="O163" i="17"/>
  <c r="O152" i="17"/>
  <c r="O153" i="17"/>
  <c r="O154" i="17"/>
  <c r="O155" i="17"/>
  <c r="O156" i="17"/>
  <c r="O157" i="17"/>
  <c r="O151" i="17"/>
  <c r="N144" i="17"/>
  <c r="N145" i="17"/>
  <c r="N146" i="17"/>
  <c r="N143" i="17"/>
  <c r="O142" i="17"/>
  <c r="N141" i="17"/>
  <c r="O136" i="17"/>
  <c r="O137" i="17"/>
  <c r="O138" i="17"/>
  <c r="O139" i="17"/>
  <c r="O140" i="17"/>
  <c r="O135" i="17"/>
  <c r="N134" i="17"/>
  <c r="O132" i="17"/>
  <c r="O133" i="17"/>
  <c r="O131" i="17"/>
  <c r="O125" i="17"/>
  <c r="O126" i="17"/>
  <c r="O127" i="17"/>
  <c r="O128" i="17"/>
  <c r="O129" i="17"/>
  <c r="O130" i="17"/>
  <c r="O124" i="17"/>
  <c r="O122" i="17"/>
  <c r="O120" i="17"/>
  <c r="O121" i="17"/>
  <c r="O119" i="17"/>
  <c r="O117" i="17"/>
  <c r="O116" i="17"/>
  <c r="N115" i="17"/>
  <c r="O114" i="17"/>
  <c r="N113" i="17"/>
  <c r="O112" i="17"/>
  <c r="N109" i="17"/>
  <c r="N110" i="17"/>
  <c r="N111" i="17"/>
  <c r="O108" i="17"/>
  <c r="N102" i="17"/>
  <c r="N103" i="17"/>
  <c r="N104" i="17"/>
  <c r="N105" i="17"/>
  <c r="N106" i="17"/>
  <c r="N107" i="17"/>
  <c r="N101" i="17"/>
  <c r="N100" i="17"/>
  <c r="N98" i="17" s="1"/>
  <c r="O99" i="17"/>
  <c r="O98" i="17" s="1"/>
  <c r="N97" i="17"/>
  <c r="O96" i="17"/>
  <c r="O95" i="17"/>
  <c r="O92" i="17"/>
  <c r="D86" i="17"/>
  <c r="O88" i="17"/>
  <c r="O87" i="17"/>
  <c r="O83" i="17"/>
  <c r="O84" i="17"/>
  <c r="O85" i="17"/>
  <c r="O82" i="17"/>
  <c r="O80" i="17"/>
  <c r="N79" i="17"/>
  <c r="O78" i="17"/>
  <c r="N77" i="17"/>
  <c r="O76" i="17"/>
  <c r="N75" i="17"/>
  <c r="N73" i="17"/>
  <c r="O63" i="17"/>
  <c r="O64" i="17"/>
  <c r="O65" i="17"/>
  <c r="O66" i="17"/>
  <c r="O67" i="17"/>
  <c r="O68" i="17"/>
  <c r="O69" i="17"/>
  <c r="O70" i="17"/>
  <c r="O62" i="17"/>
  <c r="O52" i="17"/>
  <c r="O53" i="17"/>
  <c r="O54" i="17"/>
  <c r="O55" i="17"/>
  <c r="O56" i="17"/>
  <c r="O57" i="17"/>
  <c r="O58" i="17"/>
  <c r="O59" i="17"/>
  <c r="O60" i="17"/>
  <c r="O51" i="17"/>
  <c r="O46" i="17"/>
  <c r="O47" i="17"/>
  <c r="O48" i="17"/>
  <c r="O49" i="17"/>
  <c r="O45" i="17"/>
  <c r="N50" i="17"/>
  <c r="O293" i="17"/>
  <c r="N34" i="17"/>
  <c r="N35" i="17"/>
  <c r="N37" i="17"/>
  <c r="N38" i="17"/>
  <c r="N31" i="17"/>
  <c r="N28" i="17"/>
  <c r="N29" i="17"/>
  <c r="N30" i="17"/>
  <c r="N27" i="17"/>
  <c r="N14" i="17"/>
  <c r="N15" i="17"/>
  <c r="N16" i="17"/>
  <c r="N17" i="17"/>
  <c r="N18" i="17"/>
  <c r="N13" i="17"/>
  <c r="N12" i="17"/>
  <c r="N11" i="17"/>
  <c r="N9" i="17"/>
  <c r="N293" i="17" l="1"/>
  <c r="O217" i="17"/>
  <c r="N271" i="17"/>
  <c r="O262" i="17"/>
  <c r="N10" i="17"/>
  <c r="O206" i="17"/>
  <c r="O118" i="17"/>
  <c r="O123" i="17"/>
  <c r="O50" i="17"/>
  <c r="O81" i="17"/>
  <c r="O91" i="17"/>
  <c r="O210" i="17"/>
  <c r="O86" i="17"/>
  <c r="O201" i="17"/>
  <c r="N20" i="17"/>
  <c r="O61" i="17"/>
  <c r="O165" i="17"/>
  <c r="O214" i="17"/>
  <c r="N71" i="17"/>
  <c r="O179" i="17"/>
  <c r="O234" i="17"/>
  <c r="O158" i="17"/>
  <c r="O222" i="17"/>
  <c r="N39" i="17"/>
  <c r="N26" i="17"/>
  <c r="D317" i="17"/>
  <c r="O321" i="17" s="1"/>
  <c r="D284" i="17"/>
  <c r="D277" i="17"/>
  <c r="D273" i="17"/>
  <c r="D262" i="17"/>
  <c r="D234" i="17"/>
  <c r="D222" i="17"/>
  <c r="D217" i="17"/>
  <c r="D214" i="17"/>
  <c r="D210" i="17"/>
  <c r="D206" i="17"/>
  <c r="D201" i="17"/>
  <c r="D179" i="17"/>
  <c r="D165" i="17"/>
  <c r="D158" i="17"/>
  <c r="D123" i="17"/>
  <c r="D118" i="17"/>
  <c r="D98" i="17"/>
  <c r="D91" i="17"/>
  <c r="D81" i="17"/>
  <c r="D71" i="17"/>
  <c r="D61" i="17"/>
  <c r="D50" i="17"/>
  <c r="D39" i="17"/>
  <c r="D26" i="17"/>
  <c r="D10" i="17"/>
  <c r="D20" i="17"/>
  <c r="D149" i="17" l="1"/>
  <c r="N149" i="17"/>
  <c r="N322" i="17" s="1"/>
  <c r="O149" i="17"/>
  <c r="O271" i="17"/>
  <c r="D271" i="17"/>
  <c r="D321" i="17"/>
  <c r="D293" i="17"/>
  <c r="C317" i="17"/>
  <c r="C321" i="17" s="1"/>
  <c r="C262" i="17"/>
  <c r="C234" i="17"/>
  <c r="C222" i="17"/>
  <c r="C217" i="17"/>
  <c r="C214" i="17"/>
  <c r="C210" i="17"/>
  <c r="C206" i="17"/>
  <c r="C201" i="17"/>
  <c r="C179" i="17"/>
  <c r="C165" i="17"/>
  <c r="C158" i="17"/>
  <c r="C277" i="17"/>
  <c r="C123" i="17"/>
  <c r="C118" i="17"/>
  <c r="C98" i="17"/>
  <c r="C91" i="17"/>
  <c r="C86" i="17"/>
  <c r="C81" i="17"/>
  <c r="C71" i="17"/>
  <c r="C61" i="17"/>
  <c r="C39" i="17"/>
  <c r="C26" i="17"/>
  <c r="C20" i="17"/>
  <c r="C10" i="17"/>
  <c r="O322" i="17" l="1"/>
  <c r="D322" i="17"/>
  <c r="C271" i="17"/>
  <c r="C284" i="17" l="1"/>
  <c r="C273" i="17"/>
  <c r="C50" i="17"/>
  <c r="C293" i="17" l="1"/>
  <c r="C149" i="17"/>
  <c r="C322" i="17" l="1"/>
</calcChain>
</file>

<file path=xl/sharedStrings.xml><?xml version="1.0" encoding="utf-8"?>
<sst xmlns="http://schemas.openxmlformats.org/spreadsheetml/2006/main" count="4988" uniqueCount="1038">
  <si>
    <t>Predmet nabavke</t>
  </si>
  <si>
    <t>ROBE</t>
  </si>
  <si>
    <t>1.</t>
  </si>
  <si>
    <t xml:space="preserve">Kotlovi i gorionici sa pratećom opremom </t>
  </si>
  <si>
    <t>2.</t>
  </si>
  <si>
    <t>Gasni kondenzacioni kotlovi i prateća oprema</t>
  </si>
  <si>
    <t>3.</t>
  </si>
  <si>
    <t>Kotlovski izmjenjivači toplote</t>
  </si>
  <si>
    <t>4.</t>
  </si>
  <si>
    <t xml:space="preserve">Oprema za sistem daljinskog upravljanja i kontrole </t>
  </si>
  <si>
    <t>5.</t>
  </si>
  <si>
    <t>Mazut</t>
  </si>
  <si>
    <t>6.</t>
  </si>
  <si>
    <t>Lož ulje</t>
  </si>
  <si>
    <t>7.</t>
  </si>
  <si>
    <t>Vozila</t>
  </si>
  <si>
    <t>UKUPNO ROBE</t>
  </si>
  <si>
    <t>USLUGE</t>
  </si>
  <si>
    <t>Podjela računa, opomena i ostalog</t>
  </si>
  <si>
    <t>RADOVI</t>
  </si>
  <si>
    <t>UKUPNO RADOVI</t>
  </si>
  <si>
    <t>I</t>
  </si>
  <si>
    <t>1.1.</t>
  </si>
  <si>
    <t>1.2.</t>
  </si>
  <si>
    <t>Pumpe sa frekventnim konvertorima</t>
  </si>
  <si>
    <t>Nabavka pumpi</t>
  </si>
  <si>
    <t>Nabavka sistema frekventne regulacije</t>
  </si>
  <si>
    <t xml:space="preserve">Uljne pumpe i pumpni agregati </t>
  </si>
  <si>
    <t xml:space="preserve">Elektromotorni regulacioni, prestrujni i elektromagnetni ventili </t>
  </si>
  <si>
    <t>Pločasti lemljeni izmjenjivači toplote</t>
  </si>
  <si>
    <t>Ekspanzione posude</t>
  </si>
  <si>
    <t xml:space="preserve">Jedinice za hemijski tretman vode </t>
  </si>
  <si>
    <t>Sistem održavanja pritiska (presostati, nivostati i dr.)</t>
  </si>
  <si>
    <t>Ventili</t>
  </si>
  <si>
    <t xml:space="preserve">Kugl ventili </t>
  </si>
  <si>
    <t>Ostali ventili</t>
  </si>
  <si>
    <t>Kompenzatori, prirubnice i ostalo</t>
  </si>
  <si>
    <t>Ručnih balansirajući ventili</t>
  </si>
  <si>
    <t>Mjerni instrumenati (pritisak, temperatura i sl.)</t>
  </si>
  <si>
    <t>Čelične cijevi, fazonski komadi, limovi, čelični profili i termička izolacija</t>
  </si>
  <si>
    <t>Nabavka čeličnih cijevi i čeličnih fitinga za zavarivanje</t>
  </si>
  <si>
    <t>Nabavka aluminijskih limova</t>
  </si>
  <si>
    <t>Nabavka čeličnih profila</t>
  </si>
  <si>
    <t>Nabavka termičke izolacije</t>
  </si>
  <si>
    <t>Predizolirane cijevi</t>
  </si>
  <si>
    <t xml:space="preserve">Nespecificirana elektro oprema </t>
  </si>
  <si>
    <t xml:space="preserve">Nespecificirana mašinska oprema </t>
  </si>
  <si>
    <t>Pilot projekti</t>
  </si>
  <si>
    <t>Separacione jame i bušotine</t>
  </si>
  <si>
    <t>Nespecificirani građevinski radovi</t>
  </si>
  <si>
    <t>Instrumentacija</t>
  </si>
  <si>
    <t>Ostalo</t>
  </si>
  <si>
    <t>Ovjera projektne dokumentacije sa stanovišta zaštite od požara i zaštite na radu</t>
  </si>
  <si>
    <t>Saglasnost ovlaštenog dimnjačara za novoizgrađene kotlovnice</t>
  </si>
  <si>
    <t>Ostale saglasnosti i ovjere</t>
  </si>
  <si>
    <t>3.1.</t>
  </si>
  <si>
    <t>Nabavka mjerila toplotne energije</t>
  </si>
  <si>
    <t>3.2.</t>
  </si>
  <si>
    <t>Nabavka uređaja za očitanje mjerila</t>
  </si>
  <si>
    <t>Razvoj sistema za daljinsko praćenje rada mjerila</t>
  </si>
  <si>
    <t>Nabavka opreme i materijala za servisiranje mjerila</t>
  </si>
  <si>
    <t>Baterije</t>
  </si>
  <si>
    <t>Temperaturni senzori</t>
  </si>
  <si>
    <t>Elektronske ploče</t>
  </si>
  <si>
    <t>Setovi sa tranducerima</t>
  </si>
  <si>
    <t>II</t>
  </si>
  <si>
    <t xml:space="preserve">Materijal za tekuće održavanje </t>
  </si>
  <si>
    <t>Dimnjačarsko-šamoterski radovi</t>
  </si>
  <si>
    <t xml:space="preserve">Dislokacija mazuta i lož ulja </t>
  </si>
  <si>
    <t>8.</t>
  </si>
  <si>
    <t>III</t>
  </si>
  <si>
    <t xml:space="preserve">Rezervni dijelovi </t>
  </si>
  <si>
    <t xml:space="preserve">Nabavka usluga za tekuće održavanje </t>
  </si>
  <si>
    <t>Alat</t>
  </si>
  <si>
    <t xml:space="preserve">Sitni </t>
  </si>
  <si>
    <t>Krupni</t>
  </si>
  <si>
    <t>Rezervni dijelovi za vozila</t>
  </si>
  <si>
    <t>Tehnički pregled, registracija, osiguranje i održavanje</t>
  </si>
  <si>
    <t>Pružanje usluga tehničkog pregleda vozila</t>
  </si>
  <si>
    <t>Pružanje usluga tekućeg održavanja vozila</t>
  </si>
  <si>
    <t>Pružanje usluga pranja vozila i vulkanizerskih usluga</t>
  </si>
  <si>
    <t xml:space="preserve">Pregled ADR-a i ispitivanje statičkog </t>
  </si>
  <si>
    <t>Pružanje usluga GPRS-a za vozila</t>
  </si>
  <si>
    <t xml:space="preserve">Ostale usluge </t>
  </si>
  <si>
    <t>Hitne intervencije na distributivnim mrežama</t>
  </si>
  <si>
    <t>Tekuće održavanje objekata</t>
  </si>
  <si>
    <t>Angažovanje stručnih firmi za dizanje tereta, pročepljenje kanala, razne sanacije i sl.</t>
  </si>
  <si>
    <t>Angažovanje autodizalice, šlepera i viljuškara</t>
  </si>
  <si>
    <t>Opravka i ostale usluge na elektromotorima</t>
  </si>
  <si>
    <t>Održavanje dizel agregata</t>
  </si>
  <si>
    <t>Održavanje ionskih omekšivaća</t>
  </si>
  <si>
    <t>Sanacija oštećenih zelenih površina</t>
  </si>
  <si>
    <t>Sanacija oštećenih asfaltnih površina</t>
  </si>
  <si>
    <t>Održavanje klima uređaja</t>
  </si>
  <si>
    <t>Baždarenje mjerne opreme</t>
  </si>
  <si>
    <t>Unapređenje sistema QMS/EMS/OHS-a</t>
  </si>
  <si>
    <t>Kontrola provjera QMS/EMS/OHS</t>
  </si>
  <si>
    <t>Usklađivanje dokumentacije QMS/EMS/OHS sa drugim standardima i važećim zakonima i propisima te izrada nove dokumentacije</t>
  </si>
  <si>
    <t>Osiguranje imovine i lica</t>
  </si>
  <si>
    <t>Planovi zaštite od požara (za dogradnju ili nove kotlovnice)</t>
  </si>
  <si>
    <t>Ljekarski pregledi</t>
  </si>
  <si>
    <t>Jednogodišnji pregledi</t>
  </si>
  <si>
    <t>Dvogodišnji pregledi</t>
  </si>
  <si>
    <t>Trogodišnji pregledi</t>
  </si>
  <si>
    <t>Petogodišnji pregledi</t>
  </si>
  <si>
    <t>Deratizacija, dezinfekcija i dezinsekcija</t>
  </si>
  <si>
    <t xml:space="preserve">Pregled i servisiranje protupožarnih aparata i kontrolno ispitivanje aparata na vodeni pritisak </t>
  </si>
  <si>
    <t>Pregled i ispitivanje hidrantske instalacije</t>
  </si>
  <si>
    <t>Protupožarna oprema</t>
  </si>
  <si>
    <t>Pregled sistema za dojavu požara</t>
  </si>
  <si>
    <t>Pregled sisteme za detekciju gasa</t>
  </si>
  <si>
    <t>Periodična ispitivanja i mjerenja električnih instalacija i opreme i pregled gromobranskih instalacija</t>
  </si>
  <si>
    <t>Mjerenje mikroklimatskih uslova radne sredine</t>
  </si>
  <si>
    <t xml:space="preserve">Lična zaštitna sredstava i oprema </t>
  </si>
  <si>
    <t>Ugradnja i povezivanje sigurnosnih sistema zaštite (detekcija curenja gasa, protuprovale, vatrodojave, kamere, videonadzor itd.) sa dojavno-operativnim centrom zaštitarske agencije i usluge 24-satnog nadzora sistema sa intervencijama koja podrazumijeva i fizičku zaštitu i zaštitu novca gdje je to potrebno</t>
  </si>
  <si>
    <t>Ugradnja sigurnosnih brava i cilindara</t>
  </si>
  <si>
    <t xml:space="preserve">Održavanje sigurnosnih sistema zaštite i aktivne zaštite od požara ( protuprovale, detekcije curenja gasa i vatrodojave ) od strane zaštitarske agencije i usluge 24 - satnog nadzora sistema sa intervencijama </t>
  </si>
  <si>
    <t>Aktivnosti na uzimanju uzoraka otpadnih voda</t>
  </si>
  <si>
    <t>Dobivanje atesta o vodonepropusnosti rezervoara i kalibracija rezervoara</t>
  </si>
  <si>
    <t>Čišćenje separatora ulja i po potrebi odmuljnih jama</t>
  </si>
  <si>
    <t>Odvoz i ekološko zbrinjavanje otpada</t>
  </si>
  <si>
    <t>Naknade za emisiju polutanata</t>
  </si>
  <si>
    <t>V</t>
  </si>
  <si>
    <t>Ostala hemijska sredstva ( kiselina za hemijsko čišćenje izmjenjivača topline na bazi fosfatne kiseline sa inhibitorom, alkalno tekuće sredstvo na bazi kaustične sode 25 % za neutralizaciju, biorazgradivi odmaščivač SC -500</t>
  </si>
  <si>
    <t xml:space="preserve">Uređaj za kompleksometrijsku titraciju  (određivanje tvrdoće vode I p-alkaliteta) </t>
  </si>
  <si>
    <t>Zakonska verifikacija i kalibracija mjernih instrumenata, (vage, termometri)</t>
  </si>
  <si>
    <t xml:space="preserve">Sanacija opasnih otpadnih hemikalija i onih sa isteklim rokom, nastalih u laboratoriji od strane ovlaštenog preduzeća </t>
  </si>
  <si>
    <t>Sanacija otpadnih voda nastaluih prilikom čišćenja pločastih izmjenjivača iz sabirne posude, od strane ovlaštenog preduzeća</t>
  </si>
  <si>
    <t>Validacija mjernih instrumenata od strane ovlaštenih laboratorija i zastupnika mjernih instrumenata (spektrofotomatar, pH metar, sistem za titraciju)</t>
  </si>
  <si>
    <t>Rezervni dijelovi za uređaj  Horiba PG 350</t>
  </si>
  <si>
    <t>Uređaj za mjerenje čvrstih čestica</t>
  </si>
  <si>
    <t>Dodatni uređaj za mjerenje polutanata</t>
  </si>
  <si>
    <t>Akreditacija ispitnog laboratorija i kontrolne provjere</t>
  </si>
  <si>
    <t>Održavanje opreme</t>
  </si>
  <si>
    <t xml:space="preserve">Kalibracija opreme </t>
  </si>
  <si>
    <t>Servisiranje opreme (vanredno)</t>
  </si>
  <si>
    <t>Kalibracija (vanredno)</t>
  </si>
  <si>
    <t>Nabavka mineralnog i silikonskog ulja za rad na sistemu za inspekciju temperaturnih senzora</t>
  </si>
  <si>
    <t>Kalibracija (vanredna)</t>
  </si>
  <si>
    <t>Server</t>
  </si>
  <si>
    <t>Računar i LP</t>
  </si>
  <si>
    <t>Ekrani 19"LCD</t>
  </si>
  <si>
    <t>Printer A3 color</t>
  </si>
  <si>
    <t>UPS</t>
  </si>
  <si>
    <t>Dijelovi za računare</t>
  </si>
  <si>
    <t>Internet/intranet hardver</t>
  </si>
  <si>
    <t>Antivirus (sophos licence i ostali)</t>
  </si>
  <si>
    <t>Uslužni softver</t>
  </si>
  <si>
    <t>ACAD i proračuni</t>
  </si>
  <si>
    <t>Tehnička baza podataka - kalorimetri</t>
  </si>
  <si>
    <t>Razvoj i unapređenje softvera</t>
  </si>
  <si>
    <t xml:space="preserve">Održavanje sofrvera "IMIS"  </t>
  </si>
  <si>
    <t xml:space="preserve">Održavanje sofrvera "GIS" </t>
  </si>
  <si>
    <t xml:space="preserve">Održavanje ostalih sofrvera </t>
  </si>
  <si>
    <t>Licenciranje</t>
  </si>
  <si>
    <t>Održavanje kablovske i interneta</t>
  </si>
  <si>
    <t>Održavanje WEB strane i dodatnog programiranja</t>
  </si>
  <si>
    <t>Održavanje opreme (UPS)</t>
  </si>
  <si>
    <t>Štampa na "KLIK"</t>
  </si>
  <si>
    <t>Održavanje kovertirke</t>
  </si>
  <si>
    <t>Održavanje štampača za račune</t>
  </si>
  <si>
    <t>Sredstva za održavanje higijene</t>
  </si>
  <si>
    <t>Roba za bife</t>
  </si>
  <si>
    <t>Nabavka kafe, čaja i šećera</t>
  </si>
  <si>
    <t>Nabavka filter kafe</t>
  </si>
  <si>
    <t>Nabavka sokova i mineralne vode</t>
  </si>
  <si>
    <t>Nabavka federalnih administrativnih taksi</t>
  </si>
  <si>
    <t>Nabavka kantonalnih administrativnih taksi</t>
  </si>
  <si>
    <t>Časopisi, stručna literatura, novine, standardi</t>
  </si>
  <si>
    <t>Usluge čišćenja poslovnih objekata</t>
  </si>
  <si>
    <t>Usluge notarske obrade</t>
  </si>
  <si>
    <t>Bankarske usluge</t>
  </si>
  <si>
    <t>Nabavka kratkoročnog kredita</t>
  </si>
  <si>
    <t>Usluge revizije</t>
  </si>
  <si>
    <t>Uvezivanje glavne knjige i službenih listova</t>
  </si>
  <si>
    <t>Održavanje podpultnih kasa i aparata za brojanje novca i kontrolu novčanica</t>
  </si>
  <si>
    <t>Izrada idejnih rješenja ( brošura, letak, obavještenja za korisnike )</t>
  </si>
  <si>
    <t xml:space="preserve">Objave javnih oglasa i konkursa u printanim medijima i službenom listu BiH </t>
  </si>
  <si>
    <t>Usluge korištenja privrednog servisa</t>
  </si>
  <si>
    <t>Usluge praćenja medija</t>
  </si>
  <si>
    <t>Usluge promoviranja i javnog informiranja</t>
  </si>
  <si>
    <t>Komunalijada-sportske igre uposlenika</t>
  </si>
  <si>
    <t>Pružanje usluga hotelskog smjestaja za učesnike</t>
  </si>
  <si>
    <t>Pružanje usluga prevoza učesnika</t>
  </si>
  <si>
    <t>Namještaj</t>
  </si>
  <si>
    <t>Oprema za bife</t>
  </si>
  <si>
    <t>Špediterske usluge</t>
  </si>
  <si>
    <t>9.</t>
  </si>
  <si>
    <t>Stručno usavršavanje ( kongresi, sajmovi, seminari, edukacije i slično )</t>
  </si>
  <si>
    <t>10.</t>
  </si>
  <si>
    <t>11.</t>
  </si>
  <si>
    <t>12.</t>
  </si>
  <si>
    <t>Postojeće mreže</t>
  </si>
  <si>
    <t>Nove mreže</t>
  </si>
  <si>
    <t>11.1.</t>
  </si>
  <si>
    <t>11.2.</t>
  </si>
  <si>
    <t>13.</t>
  </si>
  <si>
    <t>14.</t>
  </si>
  <si>
    <t>15.</t>
  </si>
  <si>
    <t>15.1.</t>
  </si>
  <si>
    <t>15.2.</t>
  </si>
  <si>
    <t>15.3.</t>
  </si>
  <si>
    <t>15.4.</t>
  </si>
  <si>
    <t>16.</t>
  </si>
  <si>
    <t>17.</t>
  </si>
  <si>
    <t>18.</t>
  </si>
  <si>
    <t>19.</t>
  </si>
  <si>
    <t>20.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</si>
  <si>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</si>
  <si>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</si>
  <si>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</si>
  <si>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</si>
  <si>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</si>
  <si>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</si>
  <si>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</si>
  <si>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</si>
  <si>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</si>
  <si>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</si>
  <si>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31.1.</t>
  </si>
  <si>
    <t>31.2.</t>
  </si>
  <si>
    <t>31.3.</t>
  </si>
  <si>
    <t>31.4.</t>
  </si>
  <si>
    <t>31.5.</t>
  </si>
  <si>
    <t>31.7.</t>
  </si>
  <si>
    <t>31.8.</t>
  </si>
  <si>
    <t>32.</t>
  </si>
  <si>
    <t>32.1.</t>
  </si>
  <si>
    <t>32.2.</t>
  </si>
  <si>
    <t>33.</t>
  </si>
  <si>
    <t>34.</t>
  </si>
  <si>
    <t>35.</t>
  </si>
  <si>
    <t>36.</t>
  </si>
  <si>
    <t>37.</t>
  </si>
  <si>
    <t>38.</t>
  </si>
  <si>
    <t>39.</t>
  </si>
  <si>
    <t>39.1.</t>
  </si>
  <si>
    <t>39.2.</t>
  </si>
  <si>
    <t>39.3.</t>
  </si>
  <si>
    <t>39.4.</t>
  </si>
  <si>
    <t>40.</t>
  </si>
  <si>
    <t>40.1.</t>
  </si>
  <si>
    <t>40.2.</t>
  </si>
  <si>
    <t>40.3.</t>
  </si>
  <si>
    <t>41.</t>
  </si>
  <si>
    <t>41.1.</t>
  </si>
  <si>
    <t>41.2.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</si>
  <si>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</si>
  <si>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</si>
  <si>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</si>
  <si>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</si>
  <si>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</si>
  <si>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</si>
  <si>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</si>
  <si>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</si>
  <si>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</si>
  <si>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</si>
  <si>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</si>
  <si>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</si>
  <si>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</si>
  <si>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</si>
  <si>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</si>
  <si>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</si>
  <si>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</si>
  <si>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</si>
  <si>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</si>
  <si>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</si>
  <si>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</si>
  <si>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</si>
  <si>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</si>
  <si>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</si>
  <si>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</si>
  <si>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</si>
  <si>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</si>
  <si>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</si>
  <si>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</si>
  <si>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</si>
  <si>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IZUZEĆA OD PRIMJENE ZJN</t>
  </si>
  <si>
    <t>Odvoz i zbrinjavanje komunalnog otpada</t>
  </si>
  <si>
    <t>Rezervirane poštanske usluge</t>
  </si>
  <si>
    <t>Naknada za verifikaciju mjerila</t>
  </si>
  <si>
    <t>Naknada za dozvole u radio komunikacijama</t>
  </si>
  <si>
    <t>Naknada za korištenje radiofrekventnog spektra</t>
  </si>
  <si>
    <t>Naknada za pristup JRTRN putem interneta</t>
  </si>
  <si>
    <t>Korištenje podataka katastra komunalnih usluga</t>
  </si>
  <si>
    <t>8.2.</t>
  </si>
  <si>
    <t>9.1.</t>
  </si>
  <si>
    <t>9.2.</t>
  </si>
  <si>
    <t>9.3.</t>
  </si>
  <si>
    <t>9.4.</t>
  </si>
  <si>
    <t>9.5.</t>
  </si>
  <si>
    <t>21.</t>
  </si>
  <si>
    <t>72.</t>
  </si>
  <si>
    <t>73.</t>
  </si>
  <si>
    <t>Telekomunikacijske usluge</t>
  </si>
  <si>
    <t>74.</t>
  </si>
  <si>
    <t>75.</t>
  </si>
  <si>
    <t>76.</t>
  </si>
  <si>
    <t>Hotelske i ugostiteljske usluge</t>
  </si>
  <si>
    <t>24.1.</t>
  </si>
  <si>
    <t>24.2.</t>
  </si>
  <si>
    <t>24.3.</t>
  </si>
  <si>
    <t>24.4.</t>
  </si>
  <si>
    <t>24.5.</t>
  </si>
  <si>
    <t xml:space="preserve">Tekuće održavanje </t>
  </si>
  <si>
    <t>30.1.</t>
  </si>
  <si>
    <t>Elektromaterijal</t>
  </si>
  <si>
    <t>30.2.</t>
  </si>
  <si>
    <t>Ostala elektro oprema</t>
  </si>
  <si>
    <t>30.3.</t>
  </si>
  <si>
    <t>Acetilen i kisik</t>
  </si>
  <si>
    <t>30.4.</t>
  </si>
  <si>
    <t>Boje i lakovi</t>
  </si>
  <si>
    <t>30.5.</t>
  </si>
  <si>
    <t>Materijal za remont</t>
  </si>
  <si>
    <t>30.6.</t>
  </si>
  <si>
    <t>Vodomaterijal</t>
  </si>
  <si>
    <t>30.7.</t>
  </si>
  <si>
    <t>Stakle pletenice i klingerit</t>
  </si>
  <si>
    <t>30.8.</t>
  </si>
  <si>
    <t>30.9.</t>
  </si>
  <si>
    <t>Ostali materijal za tekuće održavanje</t>
  </si>
  <si>
    <t>Klima uređaji</t>
  </si>
  <si>
    <t>Prva pomoć ( kompletiranje i nabavka sandučića )</t>
  </si>
  <si>
    <t>Ispitivanje voda - Hemikalije za pripremu vode, konzerviranje kotlova i čišćenje pločastih izmjenjivača</t>
  </si>
  <si>
    <t>38.1.</t>
  </si>
  <si>
    <t>Hidro-x</t>
  </si>
  <si>
    <t>38.2.</t>
  </si>
  <si>
    <t>Nejodirana so, monoetilenglikol i ostala hemijska sredstva</t>
  </si>
  <si>
    <t>Antoksin ulje</t>
  </si>
  <si>
    <t>Ispitivanje voda - Kontrola kvaliteta vode u laboratoriji i kotlovnicama</t>
  </si>
  <si>
    <t>Hemikalije, pribor, posuđe i sitni materijal za analizu tehnološke vode u laboratoriji i kotlovnicama</t>
  </si>
  <si>
    <t>Ispitivanje voda - Unapređenje i razvoj laboratorije</t>
  </si>
  <si>
    <t>Mjerenje polutanata - Rezervni dijelovi</t>
  </si>
  <si>
    <t>Mjerni instrumenti ( termometri i ostali instrumenti u skladu sa propisima i standardima laboratorije )</t>
  </si>
  <si>
    <t>Mjerenje polutanata - Nabavka softvera i informatičke opreme</t>
  </si>
  <si>
    <t>Inspekcijsko tijelo - Nabavka opreme za inspekciju (vanredna)</t>
  </si>
  <si>
    <t>Inspekcijsko tijelo - Nabavka softvera i informatičke opreme (vanredna)</t>
  </si>
  <si>
    <t>Koverate za mašinsko kovertranje ( logotip + lijevi prozor )</t>
  </si>
  <si>
    <t>Ultrazvučni mjerač za mjerenje protoka</t>
  </si>
  <si>
    <t>Protuklizne trake</t>
  </si>
  <si>
    <t>Obrasci za štampu računa</t>
  </si>
  <si>
    <t>62.1.</t>
  </si>
  <si>
    <t>62.2.</t>
  </si>
  <si>
    <t>62.3.</t>
  </si>
  <si>
    <t>64.1.</t>
  </si>
  <si>
    <t>Porezni i pravni savjetnik</t>
  </si>
  <si>
    <t>64.2.</t>
  </si>
  <si>
    <t>Časopis Računovodstvo i poslovne finansije</t>
  </si>
  <si>
    <t>64.3.</t>
  </si>
  <si>
    <t>64.4.</t>
  </si>
  <si>
    <t>Dnevna štampa</t>
  </si>
  <si>
    <t>64.5.</t>
  </si>
  <si>
    <t>Stručni časopis EGE</t>
  </si>
  <si>
    <t>64.6.</t>
  </si>
  <si>
    <t>Informatički časopisi</t>
  </si>
  <si>
    <t>64.7.</t>
  </si>
  <si>
    <t>Ostali časopisi i stručna literatura</t>
  </si>
  <si>
    <t>Arhivske kutije</t>
  </si>
  <si>
    <t>CD-a Excel aplikacija za godišnji i polugodišnji obračun</t>
  </si>
  <si>
    <t>Blagajnički pečati</t>
  </si>
  <si>
    <t xml:space="preserve">Promotivni materijal sa logotipom </t>
  </si>
  <si>
    <t>Čestitke za državne i vjerske praznike</t>
  </si>
  <si>
    <t xml:space="preserve">Pogonsko gorivo </t>
  </si>
  <si>
    <t>Kancelarijski materijal</t>
  </si>
  <si>
    <t>Karate za prevoz</t>
  </si>
  <si>
    <t>77.</t>
  </si>
  <si>
    <t>Plin + taksa</t>
  </si>
  <si>
    <t>Električna energija</t>
  </si>
  <si>
    <t>Voda i odvođenje otpadnih voda u sistem javne kanalizacije</t>
  </si>
  <si>
    <t>Službena glasila</t>
  </si>
  <si>
    <t>Takse</t>
  </si>
  <si>
    <t>Standardi</t>
  </si>
  <si>
    <t>8.1.</t>
  </si>
  <si>
    <t>8.3.</t>
  </si>
  <si>
    <t>8.4.</t>
  </si>
  <si>
    <t>8.5.</t>
  </si>
  <si>
    <t>8.6.</t>
  </si>
  <si>
    <t>Ispitivanje voda - Usluge</t>
  </si>
  <si>
    <t>Mjerenje polutanata - Usluge</t>
  </si>
  <si>
    <t>Kalibracione plinske mješavine za kalibraciju uređaja Horiba PG 350</t>
  </si>
  <si>
    <t xml:space="preserve">Mjerenje polutanata - Korektivne aktivnosti </t>
  </si>
  <si>
    <t>Inspekcijsko tijelo - Akreditacija i kontrolne provjere</t>
  </si>
  <si>
    <t>Inspekcijsko tijelo - Održavanje i kalibracija opreme</t>
  </si>
  <si>
    <t>44.1.</t>
  </si>
  <si>
    <t>44.2.</t>
  </si>
  <si>
    <t xml:space="preserve">Inspekcijsko tijelo - Korektivne aktivnosti </t>
  </si>
  <si>
    <t>Održavanje opreme - računari</t>
  </si>
  <si>
    <t>Održavanje opreme - telefonija, računarska mreža i video nadzor</t>
  </si>
  <si>
    <t>Održavanje opreme - kopir aparati</t>
  </si>
  <si>
    <t>Održavanje opreme - printeri</t>
  </si>
  <si>
    <t>Održavanje softvera ( IMIS+GIS+CK )</t>
  </si>
  <si>
    <t>78.</t>
  </si>
  <si>
    <t>79.</t>
  </si>
  <si>
    <t>80.</t>
  </si>
  <si>
    <t>81.</t>
  </si>
  <si>
    <t>Predaja finansijskih izvještaja</t>
  </si>
  <si>
    <t>Obavezna objavljivanja u službenim glasilima</t>
  </si>
  <si>
    <t>37.1.</t>
  </si>
  <si>
    <t>37.2.</t>
  </si>
  <si>
    <t>37.3.</t>
  </si>
  <si>
    <t>Dnevnici i knjige ( dnevnik podstanica, kotlovnica, građevinski i sl. )</t>
  </si>
  <si>
    <t>74.1.</t>
  </si>
  <si>
    <t>74.2.</t>
  </si>
  <si>
    <t xml:space="preserve">UKUPNO USLUGE </t>
  </si>
  <si>
    <t xml:space="preserve">IV </t>
  </si>
  <si>
    <t>NESPECIFICIRANE NABAVKE</t>
  </si>
  <si>
    <t>UKUPNO IZUZEĆA OD PRIMJENE ZJN</t>
  </si>
  <si>
    <t>SVEUKUPNO ( I, II, III, IV i V )</t>
  </si>
  <si>
    <t xml:space="preserve">     ROBE, USLUGE, RADOVI I IZUZEĆA OD PRIMJENE ZJN</t>
  </si>
  <si>
    <t>Građevinski radovi - Stabilne kotlovnice</t>
  </si>
  <si>
    <t>Građevinski radovi - Toplotne podstanice</t>
  </si>
  <si>
    <t>Građevinski radovi - Distributivne mreže</t>
  </si>
  <si>
    <t>Korektivne aktivnosti u skladu sa propisima i zakonima                            ( ljekarski pregledi, DDD mjere, pregled PP aparata i hidrantskih instalacija i opreme, pregled gromobranske instalacije, pregled mašina i uređaja, ispitivanje mikroklimatskih uslovaradne sredine, obuka, štete od odgovornosti, ispitivanje bukei vibracija, rad komisija, ažuriranje postojećih planova zaštite od požara i sl. )</t>
  </si>
  <si>
    <t>Nabavka sudskih taksi</t>
  </si>
  <si>
    <t>Naknada za održavanje i upravljanje</t>
  </si>
  <si>
    <t xml:space="preserve">Naknada / članarina vanjskotrgovinskoj komori BiH </t>
  </si>
  <si>
    <t>Aparat za brojanje novčanica, provjeru novcanica i podpultnog sefa</t>
  </si>
  <si>
    <t>Digitalni termometar za mjerenje temperature zraka sa ispisom rezultata mjerenja</t>
  </si>
  <si>
    <t>VLAN i WAN Toplane</t>
  </si>
  <si>
    <t>Održavanje  - telemetrija</t>
  </si>
  <si>
    <t>Endoskopska kamera</t>
  </si>
  <si>
    <t>Diaprojektor</t>
  </si>
  <si>
    <t>Uspostavljanje FUK-a</t>
  </si>
  <si>
    <t>Oprema, pribor i rezervni dijelovi za opremu namjenjenu za  analizu tehnološke vode u laboratroiji i kotlovnicama (elektrode, baterije, pH metri itd.)</t>
  </si>
  <si>
    <t>Saglasnosti komunalnih i javnih preduzeća na nove trase vrelovoda i toplovoda, urbanističke saglasnosti, dozvole za građenje i sl.</t>
  </si>
  <si>
    <t>Baterija za geodetski instrument i bolcne za obilježavanje geodetskih tačaka</t>
  </si>
  <si>
    <t>Folije za uvezivanje dokumentacije</t>
  </si>
  <si>
    <t>Čišćenje kotlova i izdavanje zapisnika o izvršenom čišćenju</t>
  </si>
  <si>
    <t>Inspekcijsko tijelo - Nabavka proizvoda</t>
  </si>
  <si>
    <t>Pokretni sto sa garniturom alata</t>
  </si>
  <si>
    <t>Obilježavanje Dana Preduzeća</t>
  </si>
  <si>
    <t>Izrada i montaža mašinskih dijelova</t>
  </si>
  <si>
    <t>Radiografsko snimanje zavarenih spojeva</t>
  </si>
  <si>
    <t>Postojeće kotlovnice</t>
  </si>
  <si>
    <t>Nove kotlovnice</t>
  </si>
  <si>
    <t>Naknade za priključenja na infrastrukturu</t>
  </si>
  <si>
    <t xml:space="preserve">Periodični pregled mašina i uređaja u skladu sa zakonskim obavezama </t>
  </si>
  <si>
    <t>Rezervni dijelovi za mjerače utroška toplotne energije</t>
  </si>
  <si>
    <t>Rezervni dijelovi za sanacija O2 regulacije</t>
  </si>
  <si>
    <t>Ostali rezervni dijelovi</t>
  </si>
  <si>
    <t>Rezervni dijelovi za Willo pumpe</t>
  </si>
  <si>
    <t>Rezervni dijelovi za Grundfos pumpe</t>
  </si>
  <si>
    <t>Rezervni dijelovi za Viessmann gorionike</t>
  </si>
  <si>
    <t>Rezervni dijelovi za Weishaupt gorionike</t>
  </si>
  <si>
    <t>Rezervni dijelovi za opremu za regulaciju temperature</t>
  </si>
  <si>
    <t>Frekventni pretvarači</t>
  </si>
  <si>
    <t>Ležajevi</t>
  </si>
  <si>
    <t xml:space="preserve">Časopis ZIPS </t>
  </si>
  <si>
    <t>Alat za servisiranje mjerila toplotne energije</t>
  </si>
  <si>
    <t>31.6.</t>
  </si>
  <si>
    <t>31.9.</t>
  </si>
  <si>
    <t>32.3.</t>
  </si>
  <si>
    <t>30.10.</t>
  </si>
  <si>
    <t>42.1.</t>
  </si>
  <si>
    <t>42.2.</t>
  </si>
  <si>
    <t>42.3.</t>
  </si>
  <si>
    <t>42.4.</t>
  </si>
  <si>
    <t>42.5.</t>
  </si>
  <si>
    <t>Telemetrija - Akumulatorska baterija za SCAD-u</t>
  </si>
  <si>
    <t>18.1.</t>
  </si>
  <si>
    <t>18.2.</t>
  </si>
  <si>
    <t>18.3.</t>
  </si>
  <si>
    <t>18.4.</t>
  </si>
  <si>
    <t>Dobijanje  i obnova vodnih dozvola</t>
  </si>
  <si>
    <t>Dobijanje  i obnova okolinskih dozvola</t>
  </si>
  <si>
    <t>Upotrebne dozvole</t>
  </si>
  <si>
    <t>36.1.</t>
  </si>
  <si>
    <t>36.2.</t>
  </si>
  <si>
    <t>36.3.</t>
  </si>
  <si>
    <t>36.4.</t>
  </si>
  <si>
    <t>44.3.</t>
  </si>
  <si>
    <t>53.1.</t>
  </si>
  <si>
    <t>53.2.</t>
  </si>
  <si>
    <t>53.3.</t>
  </si>
  <si>
    <t>22.1.</t>
  </si>
  <si>
    <t>22.2.</t>
  </si>
  <si>
    <t xml:space="preserve">PLAN NABAVKI ZA 2017. GODINU </t>
  </si>
  <si>
    <t>Nabavka dugoročnog kredita</t>
  </si>
  <si>
    <t>Dimnjak Čengić Vila II</t>
  </si>
  <si>
    <t>Ostali dimnjaci</t>
  </si>
  <si>
    <t>Građevinski radovi - Dimnjaci</t>
  </si>
  <si>
    <t>Konsultantske usluge, studijske analize, nadzor, projektovanje, usluge prevođenja i sl.</t>
  </si>
  <si>
    <t>Pregled izvedbenog stanja i mjerenja električnih instalacija za novoizgrađene kotlovnice</t>
  </si>
  <si>
    <t>Šifra JRJN</t>
  </si>
  <si>
    <t>Vrsta postupka nabavke</t>
  </si>
  <si>
    <t>Sklapa li se ugovor ili okvirni sporazum</t>
  </si>
  <si>
    <t>Planirani početak postupka</t>
  </si>
  <si>
    <t>Planirano trajanje ugovora ili okvirnog sporazuma</t>
  </si>
  <si>
    <t>Oznaka konta</t>
  </si>
  <si>
    <t>42000000-6</t>
  </si>
  <si>
    <t>Ugovor</t>
  </si>
  <si>
    <t>I kvartal</t>
  </si>
  <si>
    <t>1 godina</t>
  </si>
  <si>
    <t>101, 102</t>
  </si>
  <si>
    <t>Konkurentski zahtjev</t>
  </si>
  <si>
    <t>Okvirni sporazum</t>
  </si>
  <si>
    <t>II kvartal</t>
  </si>
  <si>
    <t>44000000-0</t>
  </si>
  <si>
    <t>39000000-2</t>
  </si>
  <si>
    <t>38000000-5</t>
  </si>
  <si>
    <t>Direktni sporazum</t>
  </si>
  <si>
    <t>31000000-6</t>
  </si>
  <si>
    <t>Konkurentski zahtjev / Direktni sporazum</t>
  </si>
  <si>
    <t>Ugovor / Faktura</t>
  </si>
  <si>
    <t>U skladu sa potrebama</t>
  </si>
  <si>
    <t>023</t>
  </si>
  <si>
    <t>Otvoreni postupak</t>
  </si>
  <si>
    <t>45 dana</t>
  </si>
  <si>
    <t>09000000-3</t>
  </si>
  <si>
    <t>101</t>
  </si>
  <si>
    <t>511</t>
  </si>
  <si>
    <t>32000000-3</t>
  </si>
  <si>
    <t>60 dana</t>
  </si>
  <si>
    <t>30 dana</t>
  </si>
  <si>
    <t>24000000-4</t>
  </si>
  <si>
    <t>III kvartal</t>
  </si>
  <si>
    <t xml:space="preserve">60 dana </t>
  </si>
  <si>
    <t>34000000-7</t>
  </si>
  <si>
    <t>33000000-0</t>
  </si>
  <si>
    <t>35000000-4</t>
  </si>
  <si>
    <t>104</t>
  </si>
  <si>
    <t>024</t>
  </si>
  <si>
    <t xml:space="preserve">30 dana </t>
  </si>
  <si>
    <t>514</t>
  </si>
  <si>
    <t>022</t>
  </si>
  <si>
    <t>532</t>
  </si>
  <si>
    <t>48000000-8</t>
  </si>
  <si>
    <t>30000000-9</t>
  </si>
  <si>
    <t>79000000-4</t>
  </si>
  <si>
    <t>559</t>
  </si>
  <si>
    <t>15000000-8</t>
  </si>
  <si>
    <t>22000000-0</t>
  </si>
  <si>
    <t>551</t>
  </si>
  <si>
    <t>555</t>
  </si>
  <si>
    <t>550</t>
  </si>
  <si>
    <t>535</t>
  </si>
  <si>
    <t>512</t>
  </si>
  <si>
    <t>531</t>
  </si>
  <si>
    <t>IV kvartal</t>
  </si>
  <si>
    <t>Pregovarački postupak bez objave obavještenja</t>
  </si>
  <si>
    <t>3 godine</t>
  </si>
  <si>
    <t>Ugovor sa okvirnim sporazumom</t>
  </si>
  <si>
    <t>72000000-5</t>
  </si>
  <si>
    <t>98000000-3</t>
  </si>
  <si>
    <t>50000000-5</t>
  </si>
  <si>
    <t>64000000-6</t>
  </si>
  <si>
    <t>5 godina</t>
  </si>
  <si>
    <t>60000000-8</t>
  </si>
  <si>
    <t>71000000-8</t>
  </si>
  <si>
    <t>45000000-7</t>
  </si>
  <si>
    <t>66000000-0</t>
  </si>
  <si>
    <t>85000000-9</t>
  </si>
  <si>
    <t>90000000-7</t>
  </si>
  <si>
    <t>80000000-4</t>
  </si>
  <si>
    <t>55000000-0</t>
  </si>
  <si>
    <t>63000000-9</t>
  </si>
  <si>
    <t>41100000-0</t>
  </si>
  <si>
    <t>75000000-6</t>
  </si>
  <si>
    <t>75.1.</t>
  </si>
  <si>
    <t>75.2.</t>
  </si>
  <si>
    <t xml:space="preserve"> Direktni sporazum</t>
  </si>
  <si>
    <t xml:space="preserve">Ugovor </t>
  </si>
  <si>
    <t>74.3.</t>
  </si>
  <si>
    <t>Ostale usluge promoviranja i javnog informiranja NA PATRIA</t>
  </si>
  <si>
    <t>Usluge promoviranja i javnog informiranja TV VOGOŠĆA</t>
  </si>
  <si>
    <t>Usluge promoviranja i javnog informiranja TV SARAJEVO</t>
  </si>
  <si>
    <t>Aneks II dio B</t>
  </si>
  <si>
    <t>18000000-9</t>
  </si>
  <si>
    <t xml:space="preserve">Konkurentski zahtjev </t>
  </si>
  <si>
    <t xml:space="preserve">Otvoreni postupak </t>
  </si>
  <si>
    <t>90 dana</t>
  </si>
  <si>
    <t>Proveden postupak u 2016. godini</t>
  </si>
  <si>
    <t>Proveden postupak u 2015. godini</t>
  </si>
  <si>
    <t>Izvođenje radova intervencija na priključcima kanalizacije</t>
  </si>
  <si>
    <t>3000000-9</t>
  </si>
  <si>
    <t>554</t>
  </si>
  <si>
    <t>539</t>
  </si>
  <si>
    <t>579</t>
  </si>
  <si>
    <t>552</t>
  </si>
  <si>
    <t>014</t>
  </si>
  <si>
    <t>533</t>
  </si>
  <si>
    <t>553</t>
  </si>
  <si>
    <t>524</t>
  </si>
  <si>
    <t>523</t>
  </si>
  <si>
    <t>512+555</t>
  </si>
  <si>
    <t>556</t>
  </si>
  <si>
    <t>550, 579</t>
  </si>
  <si>
    <t>Kapitalne
 nabavke</t>
  </si>
  <si>
    <t xml:space="preserve">Nabavke koje će teretiti troškove </t>
  </si>
  <si>
    <t>za potrebe Skupštine preduzeća</t>
  </si>
  <si>
    <t>x</t>
  </si>
  <si>
    <t>Agregat za kotlovnicu</t>
  </si>
  <si>
    <t>Razdjelnici za kotlovnicu</t>
  </si>
  <si>
    <t>Dimnjače za kotlove</t>
  </si>
  <si>
    <t>Sistem za automatski rad kotlovnica MKR</t>
  </si>
  <si>
    <t>Dogrijači zraka u kotlovnici</t>
  </si>
  <si>
    <t>Mašinski radovi - Distributivne mreže</t>
  </si>
  <si>
    <t>2017.             Procijenjena vrijednost nabavke-Izmjene i dopune Plana nabavka bez PDV 
(KM)</t>
  </si>
  <si>
    <t>IV</t>
  </si>
  <si>
    <t>I IZMJENA PN</t>
  </si>
  <si>
    <t>II IZMJENA PN</t>
  </si>
  <si>
    <t>82.</t>
  </si>
  <si>
    <t>Procijenjena vrijednost nabavke</t>
  </si>
  <si>
    <t xml:space="preserve">Osnovni Plan nabavka za 2017. godinu </t>
  </si>
  <si>
    <t>Izmjene i dopune Plana nabavka za 2017. godinu</t>
  </si>
  <si>
    <t>RB</t>
  </si>
  <si>
    <t>KM (bez PDV-a)</t>
  </si>
  <si>
    <t>Dogrijači zraka u kotlovnici - medijski</t>
  </si>
  <si>
    <t>Materijal za tekuće održavanje</t>
  </si>
  <si>
    <t>Sitni ( SS i SPR )</t>
  </si>
  <si>
    <t>Komplet alata za servisiranje gorionika Weishaupt</t>
  </si>
  <si>
    <t>Hemikalije, pribor i materijal za analizu tehnološke vode u laboratoriji i kotlovnicama</t>
  </si>
  <si>
    <t>Kontrolna mjerila toplotne energije</t>
  </si>
  <si>
    <t>Pribor za čišćenje</t>
  </si>
  <si>
    <t>Časopis ZIPS i sudska praksa</t>
  </si>
  <si>
    <t>84.</t>
  </si>
  <si>
    <t>86.</t>
  </si>
  <si>
    <t>87.</t>
  </si>
  <si>
    <t>89.</t>
  </si>
  <si>
    <t>Geološki nalaz tla</t>
  </si>
  <si>
    <t>Polaganje vozača za ADR certifikate</t>
  </si>
  <si>
    <t xml:space="preserve">Radiografsko snimanje varova </t>
  </si>
  <si>
    <t xml:space="preserve">Angažovanje vanjske radne snage </t>
  </si>
  <si>
    <t>Angažovanje limara</t>
  </si>
  <si>
    <t>Angažovanje staklara</t>
  </si>
  <si>
    <t>Kalibracija mjernih instrumenata od strane ovlaštenih laboratorija i zastupnika mjernih instrumenata (spektrofotomatar, pH metar, sistem za titraciju)</t>
  </si>
  <si>
    <t>SMS informisanje korisnika</t>
  </si>
  <si>
    <t>Sistemska podrška</t>
  </si>
  <si>
    <t>Promocija i edukacija korisnika za racionalno korištenje toplotne energije</t>
  </si>
  <si>
    <t xml:space="preserve">Naknada za priključenja na infrastrukturu </t>
  </si>
  <si>
    <t>Elektroprivreda</t>
  </si>
  <si>
    <t xml:space="preserve">Razvoj softvera "IMIS"  </t>
  </si>
  <si>
    <t xml:space="preserve">Razvoj ostalih softvera </t>
  </si>
  <si>
    <t xml:space="preserve">Održavanje ostalih softvera </t>
  </si>
  <si>
    <t xml:space="preserve">Održavanje softvera "IMIS"  </t>
  </si>
  <si>
    <t>R.br.</t>
  </si>
  <si>
    <t>UKUPNO ROBE, USLUGE I RADOVI ( I, II i III )</t>
  </si>
  <si>
    <t xml:space="preserve">Lična zaštitna sredstva i oprema </t>
  </si>
  <si>
    <t>Rezervni dijelovi za mjerila utroška toplotne energije Kamstrup</t>
  </si>
  <si>
    <t>Rezervni dijelovi za mjerila utroška toplotne energije Danfoss</t>
  </si>
  <si>
    <t>Mjerenje polutanata</t>
  </si>
  <si>
    <t>Ispitivanje voda</t>
  </si>
  <si>
    <t>Vodovod i kanalizacija</t>
  </si>
  <si>
    <t>Stručna literatura</t>
  </si>
  <si>
    <t>Porezni savjetnik i elektronska biblioteka</t>
  </si>
  <si>
    <t>Advokatske usluge</t>
  </si>
  <si>
    <t>Elektronski pristup bazi podataka važećih i izmijenjenih propisa i prečišćenim tekstovima</t>
  </si>
  <si>
    <t>Poštanske usluge</t>
  </si>
  <si>
    <t>Individualna mjerila toplotne energije sa radijskim i M-BUS karticama</t>
  </si>
  <si>
    <t>Uplatnice za CZK</t>
  </si>
  <si>
    <t>Uniforme za CZK</t>
  </si>
  <si>
    <t>Kartica za pristup JRTT-u</t>
  </si>
  <si>
    <t>Kartica za pristup e-banking</t>
  </si>
  <si>
    <t>Kalibracija mjerne opreme</t>
  </si>
  <si>
    <t>Verifikacija mjerila</t>
  </si>
  <si>
    <t>2021.              Procijenjena vrijednost bez PDV 
(KM)</t>
  </si>
  <si>
    <t>Simulacija vježbe evakuacije u slučaju prirodnih i drugih nesreća</t>
  </si>
  <si>
    <t xml:space="preserve">Deratizacija, dezinfekcija i dezinsekcija </t>
  </si>
  <si>
    <t xml:space="preserve">Periodično ispitivanje i mjerenje električnih instalacija i opreme  i pregled gromobranskih instalacija </t>
  </si>
  <si>
    <t>Tehnička i fizička zaštita ljudi i imovine</t>
  </si>
  <si>
    <t xml:space="preserve">Korektivne aktivnosti za vanredne situacije u skladu sa propisima i zakonima (ljekarski pregledi, DDD mjere, pregled PP aparata i hidrantskih instalacija, pregledi sistema za dojavu požara i detekcije gasa, pregled elektro instalacija i opreme, pregled gromobranske instalacije, pregled mašina i uređaja, ispitivanje mikroklimatskih uslova radne sredine, obuka, štete od odgovornosti, ispitivanje buke i vibracija, rad komisija, ažuriranje postojećih planova zaštite od požara i sl.) </t>
  </si>
  <si>
    <t>Statički proračuni</t>
  </si>
  <si>
    <t>Projekat izgradnje dimnjaka Č.Vila II</t>
  </si>
  <si>
    <t>Folije za uvezivanje i plastificiranje dokumentacije</t>
  </si>
  <si>
    <t>Saglasnosti komunalnih i javnih preduzeća na projektnu dokumentaciju, urbanističke saglasnosti, dozvole za građenje, kopije katastra i sl.</t>
  </si>
  <si>
    <t>Rezervni dijelovi za uređaj  Horiba PG 350 i ostalu opremu</t>
  </si>
  <si>
    <t>Održavanje opreme - inspekcijsko tijelo</t>
  </si>
  <si>
    <t>Kalibracija opreme - inspekcijsko tijelo</t>
  </si>
  <si>
    <t xml:space="preserve">Validacija mjernih instrumenata, servis i prateća oprema, od strane ovlaštenih laboratorija i zastupnika mjernih instrumenata </t>
  </si>
  <si>
    <t>Takse za Institut za mjeriteljstvo BIH</t>
  </si>
  <si>
    <t>Rezervni dijelovi za opremu za regulaciju temperature Siemens</t>
  </si>
  <si>
    <t>Rezervni dijelovi za opremu za regulaciju temperature Danfoss</t>
  </si>
  <si>
    <t xml:space="preserve">Ostali materijal </t>
  </si>
  <si>
    <t>Remont dizni vozila</t>
  </si>
  <si>
    <t>Pregled ADR-a i mjerenje statičkog elektriciteta na vozilima</t>
  </si>
  <si>
    <t>Ostale usluge na vozilima</t>
  </si>
  <si>
    <t>Održavanje ionskih izmjenjivača</t>
  </si>
  <si>
    <t>Viklovanje i opravka elektromotora</t>
  </si>
  <si>
    <t>Angažovanje firme za transport opreme preko 10 tona</t>
  </si>
  <si>
    <t>Izrada i montaža mašinskih dijelova i opreme</t>
  </si>
  <si>
    <t>Ostale usluge na tekućem održavanju opreme</t>
  </si>
  <si>
    <t>Angažovanje zavarivača</t>
  </si>
  <si>
    <t>Antivirus softver</t>
  </si>
  <si>
    <t>Office 365</t>
  </si>
  <si>
    <t>Razvoj / nadogradnja softvera SQL baziranih softvera</t>
  </si>
  <si>
    <t xml:space="preserve">Licenciranje </t>
  </si>
  <si>
    <t>Održavanje opreme - mreže IKT</t>
  </si>
  <si>
    <t>WEB hosting</t>
  </si>
  <si>
    <t>Atestiranje zavarivača ( REL, PLINSKI i MIG/MAG )</t>
  </si>
  <si>
    <t>Printeri</t>
  </si>
  <si>
    <t>Uređaji za neprekidno napajanje</t>
  </si>
  <si>
    <t>Vatrozid</t>
  </si>
  <si>
    <t xml:space="preserve">Bar kod čitači </t>
  </si>
  <si>
    <t>Održavanje opreme pos, fiskalni, zebra</t>
  </si>
  <si>
    <t>Prenos digitalnih podataka</t>
  </si>
  <si>
    <t>Hemikalije za pripremu vode, konzerviranje kotlova i čišćenje pločastih izmjenjivača</t>
  </si>
  <si>
    <t xml:space="preserve">Pregled i servisiranje protupožarnih aparata i hidrantskih instalacija te kontrolno ispitivanje aparata na vodeni pritisak i pregled u skladu sa zakonskim rokovima </t>
  </si>
  <si>
    <t>Mineralno i silikonsko ulje za rad na sistemu za inspekciju temperaturnih senzora</t>
  </si>
  <si>
    <t>Kada za silikonsko ulje</t>
  </si>
  <si>
    <t xml:space="preserve">Ispitivanje voda </t>
  </si>
  <si>
    <t>Kalibracija Black Stack-a oprema</t>
  </si>
  <si>
    <t xml:space="preserve">Zakonska verifikacija, kalibracija i servis mjernih instrumenata </t>
  </si>
  <si>
    <t>Održavanje opreme - uređaj HORIBA PG 350</t>
  </si>
  <si>
    <t>Održavanje opreme - ostala oprema</t>
  </si>
  <si>
    <t>Kalibracija opreme - uređaj HORIBA PG 350</t>
  </si>
  <si>
    <t>Acetilen, kisik i CO2</t>
  </si>
  <si>
    <t>Ostalo održavanje</t>
  </si>
  <si>
    <t>Atestiranje i obuka</t>
  </si>
  <si>
    <t>Demontaža i iznošenje opreme velike težine opreme preko 10 tona</t>
  </si>
  <si>
    <t xml:space="preserve">Gorionici sa pratećom opremom </t>
  </si>
  <si>
    <t>Balansirajući ventili</t>
  </si>
  <si>
    <t>Sistem za automatski rad kotlovnica</t>
  </si>
  <si>
    <t>Elaborati o privremenoj regulaciji saobraćaja</t>
  </si>
  <si>
    <t>Nadzor</t>
  </si>
  <si>
    <t>Usluge prevođenja</t>
  </si>
  <si>
    <t>Ostalo projektovanje</t>
  </si>
  <si>
    <t>13.1.</t>
  </si>
  <si>
    <t>13.2.</t>
  </si>
  <si>
    <t>GIS softver</t>
  </si>
  <si>
    <t>83.</t>
  </si>
  <si>
    <t>90.</t>
  </si>
  <si>
    <t>Održavanje softvera</t>
  </si>
  <si>
    <t>MPLS</t>
  </si>
  <si>
    <t>Telefonija</t>
  </si>
  <si>
    <t>Telemetrija - veze</t>
  </si>
  <si>
    <t>Razvoj softvera</t>
  </si>
  <si>
    <t>16.1.</t>
  </si>
  <si>
    <t>16.2.</t>
  </si>
  <si>
    <t>17.1.</t>
  </si>
  <si>
    <t>17.2.</t>
  </si>
  <si>
    <t>17.3.</t>
  </si>
  <si>
    <t>Čelične cijevi i čelični fitinzi za zavarivanje</t>
  </si>
  <si>
    <t>Aluminijski limovi</t>
  </si>
  <si>
    <t>Čelični profili</t>
  </si>
  <si>
    <t>Termička izolacija</t>
  </si>
  <si>
    <t>O2 sonde</t>
  </si>
  <si>
    <t>Doturne uljne pumpe sa motorima u EX izvedbi</t>
  </si>
  <si>
    <t xml:space="preserve">Trakaste i ostale zavjesa </t>
  </si>
  <si>
    <t>Kantonalne administrativne takse</t>
  </si>
  <si>
    <t>Časopisi</t>
  </si>
  <si>
    <t>Kafa, čaj i šećer</t>
  </si>
  <si>
    <t>Filter kafa</t>
  </si>
  <si>
    <t>Sokovi i mineralna voda</t>
  </si>
  <si>
    <t>Roba povodom obilježavanja Dana Preduzeća</t>
  </si>
  <si>
    <t>Naljepnice, panoi i druga obilježja sa logotipom</t>
  </si>
  <si>
    <t>Štampa brošura / kataloga Preduzeća</t>
  </si>
  <si>
    <t>Federalne administrativne takse</t>
  </si>
  <si>
    <t>Sudske takse</t>
  </si>
  <si>
    <t>17.4.</t>
  </si>
  <si>
    <t>Digitalizacija veza u SCADA sistemu</t>
  </si>
  <si>
    <t>Pregled izvedenog stanja i mjerenje električnih instalacija za novoizgrađene kotlovnice, podstanice i ostalu opremu i sisteme</t>
  </si>
  <si>
    <t>Printanje, kopiranje, skeniranje dokumentacije i slično</t>
  </si>
  <si>
    <t>Dijelovi i održavanje opreme (UPS)</t>
  </si>
  <si>
    <t xml:space="preserve">Rezervni dijelovi za inspekcijsko tijelo </t>
  </si>
  <si>
    <t>Softver i informatička oprema za inspekcijsko tijelo</t>
  </si>
  <si>
    <t>Konsultantske usluge, studijske analize, elaborati, nadzor, projektovanje, statički proračuni, usluge prevođenja, revizije projekata i sl.</t>
  </si>
  <si>
    <t>Studijske analize i sl.</t>
  </si>
  <si>
    <t xml:space="preserve">Rezervni dijelovi  </t>
  </si>
  <si>
    <t xml:space="preserve">Prva pomoć ( kompletiranje i nabavka sandučića ) </t>
  </si>
  <si>
    <t xml:space="preserve">Inspekcijsko tijelo </t>
  </si>
  <si>
    <t xml:space="preserve">Sredstva za održavanje higijene  </t>
  </si>
  <si>
    <t xml:space="preserve">Roba za bife  </t>
  </si>
  <si>
    <t xml:space="preserve">Kancelarijski materijal   </t>
  </si>
  <si>
    <t xml:space="preserve">Ovjera projektne dokumentacije sa stanovišta zaštite od požara i zaštite na radu </t>
  </si>
  <si>
    <t xml:space="preserve">Tehnički pregled i održavanje </t>
  </si>
  <si>
    <t xml:space="preserve">Usklađivanje dokumentacije IMS sa drugim standardima, važećim zakonima i propisima te izrada nove dokumentacije   </t>
  </si>
  <si>
    <t xml:space="preserve">Inspekcijsko tijelo   </t>
  </si>
  <si>
    <t>Softver javne nabavke redizajn</t>
  </si>
  <si>
    <t xml:space="preserve">Dimnjačarsko-šamoterski radovi, čišćenje kotlova i izdavanje zapisnika o istom  </t>
  </si>
  <si>
    <t>Mjerila toplotne energije</t>
  </si>
  <si>
    <t>Čišćenje vomom</t>
  </si>
  <si>
    <t>Tehničkoi pregled vozila</t>
  </si>
  <si>
    <t>Tekuće održavanje vozila</t>
  </si>
  <si>
    <t>Pranje vozila i vulkanizerske usluge</t>
  </si>
  <si>
    <t>GPRS-a za vozila</t>
  </si>
  <si>
    <t>Autoelektričarske usluge</t>
  </si>
  <si>
    <t>POS sistemi</t>
  </si>
  <si>
    <t>Softversko rješenje za praćenje rada u laboratoriji</t>
  </si>
  <si>
    <t>Obuka za montažu i servisiranje opreme u Ex izvedbi</t>
  </si>
  <si>
    <t>Izrada specijalističkih tehničkih specifikacija, elaborata i slično za inspekcijsko tijelo</t>
  </si>
  <si>
    <t>Obnova sigurnosnog certifikata za digitalno potpisivanje elektronskih računa</t>
  </si>
  <si>
    <t xml:space="preserve">Čišćenje poslovnih objekata </t>
  </si>
  <si>
    <t>Nadogradnja postojeće centrale M-BUS i povezivanje mjerila na sistem</t>
  </si>
  <si>
    <t>Notarske usluge</t>
  </si>
  <si>
    <t>Prihvat plaćanja putem POS terminala</t>
  </si>
  <si>
    <t>Polaganje pazara ( DNT i PVC vrečice )</t>
  </si>
  <si>
    <t>Revizija finansijskih izvještaja</t>
  </si>
  <si>
    <t>Korištenje privrednog servisa</t>
  </si>
  <si>
    <t>Praćenje medija</t>
  </si>
  <si>
    <t>Promoviranje i javno informiranje</t>
  </si>
  <si>
    <t xml:space="preserve">Usluge aktuara </t>
  </si>
  <si>
    <t>Zakup poslovnog prostora</t>
  </si>
  <si>
    <t>Aparati za bife (kafe aparat, frižider, ugradbena ploča za štednjak ...)</t>
  </si>
  <si>
    <t xml:space="preserve">Servisiranje električnih uređaja (TV aparat, foto aparata, kafe aparat)     </t>
  </si>
  <si>
    <t xml:space="preserve">Elektromotorni regulacioni kombinirani ventili </t>
  </si>
  <si>
    <t>Izrada idejnih projektnih rješenja</t>
  </si>
  <si>
    <t>Održavanje SCADA sistema</t>
  </si>
  <si>
    <t>Stručno usavršavanje ( kongresi, sajmovi, seminari, obuke, edukacije i slično )</t>
  </si>
  <si>
    <t>OKVIRNI SPORAZUMI</t>
  </si>
  <si>
    <t>UKUPNO OKVIRNI SPORAZUMI</t>
  </si>
  <si>
    <t xml:space="preserve">     ROBE, USLUGE, RADOVI, OKVIRNI SPORAZUMI I IZUZEĆA OD PRIMJENE ZJN</t>
  </si>
  <si>
    <t xml:space="preserve">PLAN NABAVKI ZA 2021. GODINU </t>
  </si>
  <si>
    <t>Koverte sa logotipom</t>
  </si>
  <si>
    <t>Hub ormar sa montažom</t>
  </si>
  <si>
    <t>Telefonski aparati</t>
  </si>
  <si>
    <t>Računarske i serverske komponente</t>
  </si>
  <si>
    <t>Rezervni dijelovi za server</t>
  </si>
  <si>
    <t>WEB strana - dodatna uređenja</t>
  </si>
  <si>
    <t>Uspostavljanje sistema za naplatu računa za uslugu centralnog grijanja putem automata (uređaja i opreme za automatizaciju naplate)</t>
  </si>
  <si>
    <t>Zaštitna sredstva za pandemiju i druge nesreće</t>
  </si>
  <si>
    <t>Obnavljanje okolinskih dozvola</t>
  </si>
  <si>
    <t>Izrada akta o procjeni rizika za radna mjesta</t>
  </si>
  <si>
    <t xml:space="preserve">Uređaj  za mjerenje polutanata </t>
  </si>
  <si>
    <t>Međulaboratorijsko poređenje</t>
  </si>
  <si>
    <r>
      <t>Kontrolne provjere od strane Instituta za akreditaciju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( BATA ) </t>
    </r>
  </si>
  <si>
    <t>Nadogradnja/zamjena softvera za geodetske poslove</t>
  </si>
  <si>
    <t>Alkalni granulat za neutralizaciju otpadnog granulata</t>
  </si>
  <si>
    <t xml:space="preserve">Vodne dozvole </t>
  </si>
  <si>
    <t>Monitoring otpadnih voda od strane ovlaštene laboratorije</t>
  </si>
  <si>
    <t xml:space="preserve">Dozir pumpe za hemikalije </t>
  </si>
  <si>
    <t>Opravka ključeva, brava i prateće opreme na vozilima</t>
  </si>
  <si>
    <t xml:space="preserve">Skidanje korozije i postavljanje zaštite na površine izložene djelovanju soli u kombi vozilu </t>
  </si>
  <si>
    <t>Održavanje opreme za detekciju gasa</t>
  </si>
  <si>
    <t>Održavanje sistema za kompenzaciju jalove energije</t>
  </si>
  <si>
    <t>Nabavka dodatnih licenci (OPC server)</t>
  </si>
  <si>
    <t xml:space="preserve">Otvorene </t>
  </si>
  <si>
    <t>Zatvorene</t>
  </si>
  <si>
    <t>Projektovanje hidroinstalacija radi dobijanja vodnih dozvola</t>
  </si>
  <si>
    <t>Tehnički prijem kotlovnice "Otoka"</t>
  </si>
  <si>
    <t>Pregled i sanacija rezervoara za tečno gorivo</t>
  </si>
  <si>
    <t>Rekonstrukcija individualnih mjernih mjesta na sistemu Toplana</t>
  </si>
  <si>
    <t>Geološka, geotehnička i hidrogeološka istraživanja</t>
  </si>
  <si>
    <t>Servisiranje uređaja za očitanje</t>
  </si>
  <si>
    <t>Dizel agregat za kotlovnicu</t>
  </si>
  <si>
    <t>Realizacija I dijela I faze projekta " Povećanje energijske efikasnosti i racionalne potrošnje toplotne energije u kotlovnici Zetra "</t>
  </si>
  <si>
    <t>Usluga postavljanja plinskih instalacija za acetilen i azotsuboksid, sa projektovanjem, instalacijom, atestima i certifikatima, senzorima i regulacijama</t>
  </si>
  <si>
    <t>Obavezne objave u skladu sa uredbom</t>
  </si>
  <si>
    <t>10.1.</t>
  </si>
  <si>
    <t>10.2.</t>
  </si>
  <si>
    <t>19.2.</t>
  </si>
  <si>
    <t>19.3.</t>
  </si>
  <si>
    <t>22.3.</t>
  </si>
  <si>
    <t>25.1.</t>
  </si>
  <si>
    <t>25.2.</t>
  </si>
  <si>
    <t>Tehnička baza podataka (NPG)</t>
  </si>
  <si>
    <t>Naziv stavke treba biti: Kotlovi i gorionici sa pratećom opremom</t>
  </si>
  <si>
    <t>I.1.</t>
  </si>
  <si>
    <t>Dnevnici (podstanica, kotlovnica, građevinski dnevnici i sl.)</t>
  </si>
  <si>
    <t>LUS</t>
  </si>
  <si>
    <t>LUEL</t>
  </si>
  <si>
    <t xml:space="preserve">Kotlovi i gorionici sa opremom za automatsku hidrauličnu optimizaciju </t>
  </si>
  <si>
    <t xml:space="preserve">Ekspanzione posude </t>
  </si>
  <si>
    <t>Nadogradnja / zamjena softvera za praćenje potrošnje prirodnog gasa i tečnog goriva (NPG)</t>
  </si>
  <si>
    <t>Baterijske ćelije sa ugradnjom za električni viljuškar</t>
  </si>
  <si>
    <t xml:space="preserve">Održavanje akreditacije od strane Instituta za akreditaciju  ( BATA ) </t>
  </si>
  <si>
    <t>21.1.</t>
  </si>
  <si>
    <t>21.2.</t>
  </si>
  <si>
    <t>21.3.</t>
  </si>
  <si>
    <t>21.4.</t>
  </si>
  <si>
    <t>21.5.</t>
  </si>
  <si>
    <t>21.6.</t>
  </si>
  <si>
    <t>50.1.</t>
  </si>
  <si>
    <t>50.2.</t>
  </si>
  <si>
    <t>Uređaj za očitavanje mjerila toplotne energije</t>
  </si>
  <si>
    <t>Ultrazvučna kada za čišćenje mjerila toplotne energije</t>
  </si>
  <si>
    <t>Revizija mašinskih, elektro i građevinskih projekata</t>
  </si>
  <si>
    <t>Revizija projekta hidrogeoloških istraživanja geortermalnih voda i drugih projekata</t>
  </si>
  <si>
    <t xml:space="preserve">Dobijanje okolinskih dozvola </t>
  </si>
  <si>
    <t>Analizator dimnih gasova</t>
  </si>
  <si>
    <t xml:space="preserve">Aparati za brojanje novčanica i aparati za provjeru novčanica, potpultni sef i mašina za uvezivanje dokumentacije    </t>
  </si>
  <si>
    <t>Arhivske i ostale kutije</t>
  </si>
  <si>
    <t>Nabavka obrazaca</t>
  </si>
  <si>
    <t>Kancelarijske stolice</t>
  </si>
  <si>
    <t>Ostali kancelarijski namjestaj</t>
  </si>
  <si>
    <t xml:space="preserve">Vozila </t>
  </si>
  <si>
    <t>Konsultantske usluge</t>
  </si>
  <si>
    <t>Usluge vezane za pripremu internih akata</t>
  </si>
  <si>
    <t>Građevinski radovi - Postojeće kotlovnice</t>
  </si>
  <si>
    <t>Radovi na dimnjacima</t>
  </si>
  <si>
    <t xml:space="preserve">Rekonstrukcija centra za korisnike </t>
  </si>
  <si>
    <t>Štampanje računa za centralno grijanje</t>
  </si>
  <si>
    <t>Izrada idejnih rješenja za promocije putem internet portala i društvenih mreža</t>
  </si>
  <si>
    <t>Usluge transporta novca za novo otvoreno naplatno mjesto</t>
  </si>
  <si>
    <t>Dogrijači LUS-a</t>
  </si>
  <si>
    <t xml:space="preserve">Instrumentacija (GPS Rover-Trimbl, prenosno ultrazvučno mjerilo protoka...) </t>
  </si>
  <si>
    <t xml:space="preserve">4. </t>
  </si>
  <si>
    <t>Pumpe sa frekventnom regulacijom</t>
  </si>
  <si>
    <t>17.5.</t>
  </si>
  <si>
    <t>Čelične cijevi za kotlovske izmjenjivače</t>
  </si>
  <si>
    <t>Presa za izbijanje rupa u limu</t>
  </si>
  <si>
    <t>Elektronski manometar</t>
  </si>
  <si>
    <t>Oprema za civilnu zaštitu</t>
  </si>
  <si>
    <t xml:space="preserve">Platinski otpornički termometri </t>
  </si>
  <si>
    <t xml:space="preserve">Kalibracija vaga </t>
  </si>
  <si>
    <t>Podešavanje vaga</t>
  </si>
  <si>
    <t>Kalibracija opreme - ostala oprema (termometri, manometri, higrometri..)</t>
  </si>
  <si>
    <t>Kalibracija teromometara</t>
  </si>
  <si>
    <t>Veeam licence</t>
  </si>
  <si>
    <t xml:space="preserve">ACAD, Kesa Aladin </t>
  </si>
  <si>
    <t>Dislokacija LUS i LUEL</t>
  </si>
  <si>
    <t>Četka za čišćenje epruveta kod rada sa mjerilima toplotne energije</t>
  </si>
  <si>
    <t xml:space="preserve">Čišćenje rezervoara, separatora ulja, odmuljnih jama i zbrinjavanje nastalog sadržaja i izdavanje atesta o vodonepropusnosti i kalibraciji rezervoara </t>
  </si>
  <si>
    <t>Kalibracija temperaturnih simulatora</t>
  </si>
  <si>
    <t xml:space="preserve">Kontrolne provjere i reimenovanje od strane Instituta za mjeriteljstvo BIH </t>
  </si>
  <si>
    <t>19.1.</t>
  </si>
  <si>
    <t>32.4.</t>
  </si>
  <si>
    <t>32.5.</t>
  </si>
  <si>
    <t>32.6.</t>
  </si>
  <si>
    <t>32.7.</t>
  </si>
  <si>
    <t>32.8.</t>
  </si>
  <si>
    <t>32.9.</t>
  </si>
  <si>
    <t>32.11.</t>
  </si>
  <si>
    <t>32.10.</t>
  </si>
  <si>
    <t>32.12.</t>
  </si>
  <si>
    <t>32.13.</t>
  </si>
  <si>
    <t>32.14.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</si>
  <si>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</si>
  <si>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</si>
  <si>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</si>
  <si>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</si>
  <si>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</si>
  <si>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</si>
  <si>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</si>
  <si>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</si>
  <si>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33.9.</t>
  </si>
  <si>
    <t>33.10.</t>
  </si>
  <si>
    <t>34.1.</t>
  </si>
  <si>
    <t>34.2.</t>
  </si>
  <si>
    <t>34.3.</t>
  </si>
  <si>
    <t>34.4.</t>
  </si>
  <si>
    <t>34.5.</t>
  </si>
  <si>
    <t>34.6.</t>
  </si>
  <si>
    <t>34.7.</t>
  </si>
  <si>
    <t>45.1.</t>
  </si>
  <si>
    <t>45.2.</t>
  </si>
  <si>
    <t>45.3.</t>
  </si>
  <si>
    <t>45.4.</t>
  </si>
  <si>
    <t>46.1.</t>
  </si>
  <si>
    <t>46.2.</t>
  </si>
  <si>
    <t>46.3.</t>
  </si>
  <si>
    <t>46.4.</t>
  </si>
  <si>
    <t>47.1.</t>
  </si>
  <si>
    <t>47.2.</t>
  </si>
  <si>
    <t>47.3.</t>
  </si>
  <si>
    <t>55</t>
  </si>
  <si>
    <t>73.1.</t>
  </si>
  <si>
    <t>73.2.</t>
  </si>
  <si>
    <t>73.3.</t>
  </si>
  <si>
    <t>73.4.</t>
  </si>
  <si>
    <t>73.5.</t>
  </si>
  <si>
    <t>73.6.</t>
  </si>
  <si>
    <t>78.1.</t>
  </si>
  <si>
    <t>78.2.</t>
  </si>
  <si>
    <t>78.3.</t>
  </si>
  <si>
    <t>85.</t>
  </si>
  <si>
    <t>88.</t>
  </si>
  <si>
    <t>18.5.</t>
  </si>
  <si>
    <t>18.6.</t>
  </si>
  <si>
    <t>18.7.</t>
  </si>
  <si>
    <t>18.8.</t>
  </si>
  <si>
    <t>18.9.</t>
  </si>
  <si>
    <t>18.10.</t>
  </si>
  <si>
    <t>20.1.</t>
  </si>
  <si>
    <t>20.2.</t>
  </si>
  <si>
    <t>20.3.</t>
  </si>
  <si>
    <t>20.4.</t>
  </si>
  <si>
    <t>42.6.</t>
  </si>
  <si>
    <t>42.7.</t>
  </si>
  <si>
    <t>42.8.</t>
  </si>
  <si>
    <t>43.1.</t>
  </si>
  <si>
    <t>43.2.</t>
  </si>
  <si>
    <t>43.3.</t>
  </si>
  <si>
    <t>43.4.</t>
  </si>
  <si>
    <t>45.5.</t>
  </si>
  <si>
    <t>49.1.</t>
  </si>
  <si>
    <t>49.2.</t>
  </si>
  <si>
    <t>49.3.</t>
  </si>
  <si>
    <t>52.1.</t>
  </si>
  <si>
    <t>52.2.</t>
  </si>
  <si>
    <t>52.3.</t>
  </si>
  <si>
    <t>52.4.</t>
  </si>
  <si>
    <t>61.1.</t>
  </si>
  <si>
    <t>61.2.</t>
  </si>
  <si>
    <t>61.3.</t>
  </si>
  <si>
    <t>81.1.</t>
  </si>
  <si>
    <t>81.2.</t>
  </si>
  <si>
    <t>81.3.</t>
  </si>
  <si>
    <t>85.1.</t>
  </si>
  <si>
    <t>85.2.</t>
  </si>
  <si>
    <t>85.3.</t>
  </si>
  <si>
    <t>85.4.</t>
  </si>
  <si>
    <t>85.5.</t>
  </si>
  <si>
    <t>85.6.</t>
  </si>
  <si>
    <t>85.7.</t>
  </si>
  <si>
    <t>85.8.</t>
  </si>
  <si>
    <t>85.9.</t>
  </si>
  <si>
    <t>85.10.</t>
  </si>
  <si>
    <t>85.11.</t>
  </si>
  <si>
    <t>85.12.</t>
  </si>
  <si>
    <t>85.13.</t>
  </si>
  <si>
    <t>85.14.</t>
  </si>
  <si>
    <t>85.15.</t>
  </si>
  <si>
    <t>85.16.</t>
  </si>
  <si>
    <r>
      <rPr>
        <sz val="10"/>
        <rFont val="Arial"/>
        <family val="2"/>
        <charset val="238"/>
      </rPr>
      <t>Sigurnosni i ostali ventili</t>
    </r>
  </si>
  <si>
    <r>
      <t>Stakle</t>
    </r>
    <r>
      <rPr>
        <sz val="10"/>
        <rFont val="Arial"/>
        <family val="2"/>
        <charset val="238"/>
      </rPr>
      <t>ne pletenice i klingerit</t>
    </r>
  </si>
  <si>
    <r>
      <rPr>
        <sz val="10"/>
        <rFont val="Arial"/>
        <family val="2"/>
        <charset val="238"/>
      </rPr>
      <t>Elektro-hemijska oprema za  analizu vode u kotlovnicama (ph metri, elektrode, konduktometri itd.)</t>
    </r>
  </si>
  <si>
    <r>
      <t xml:space="preserve">Rezervni materijal, laboratorijsko posuđe, oprema i dijelovi za opremu namijenjenu za analizu tehnološke vode u </t>
    </r>
    <r>
      <rPr>
        <sz val="10"/>
        <rFont val="Arial"/>
        <family val="2"/>
        <charset val="238"/>
      </rPr>
      <t>laboratoriji i kotlovnicama</t>
    </r>
  </si>
  <si>
    <r>
      <rPr>
        <sz val="10"/>
        <rFont val="Arial"/>
        <family val="2"/>
        <charset val="238"/>
      </rPr>
      <t>Sredstvo za čišćenje pločastih izmjenjivača, pribor i oprema potrebni za rad Stanice za čišćenje pločastih izmjenjivača i mjerenje hidrauličkih parametara.</t>
    </r>
  </si>
  <si>
    <t>Telefonska centrala, povezivanje i puštanje u rad</t>
  </si>
  <si>
    <r>
      <t xml:space="preserve">Časopis pravo i finansije </t>
    </r>
    <r>
      <rPr>
        <sz val="10"/>
        <rFont val="Arial"/>
        <family val="2"/>
        <charset val="238"/>
      </rPr>
      <t>i elektronska biblioteka javne nabavke i sudska praksa</t>
    </r>
  </si>
  <si>
    <t>Unaprijeđivanje sistema IMS-a (uvođenje novih softvera, izrada projekata i studija vezanih za IMS, prevod standarda vezanih za IMS, preventivni pregledi i drugo)</t>
  </si>
  <si>
    <r>
      <t xml:space="preserve">Održavanje opreme - printeri </t>
    </r>
    <r>
      <rPr>
        <sz val="10"/>
        <rFont val="Arial"/>
        <family val="2"/>
        <charset val="238"/>
      </rPr>
      <t>i kopir aparati</t>
    </r>
  </si>
  <si>
    <r>
      <t xml:space="preserve">Promoviranje i javno informiranje putem internet portala </t>
    </r>
    <r>
      <rPr>
        <sz val="10"/>
        <rFont val="Arial"/>
        <family val="2"/>
        <charset val="238"/>
      </rPr>
      <t>i društvenih mreža</t>
    </r>
  </si>
  <si>
    <r>
      <t xml:space="preserve">Promoviranje i javno informiranje putem </t>
    </r>
    <r>
      <rPr>
        <sz val="10"/>
        <rFont val="Arial"/>
        <family val="2"/>
        <charset val="238"/>
      </rPr>
      <t>televizija</t>
    </r>
  </si>
  <si>
    <r>
      <t xml:space="preserve">Promoviranje i javno informiranje putem </t>
    </r>
    <r>
      <rPr>
        <sz val="10"/>
        <rFont val="Arial"/>
        <family val="2"/>
        <charset val="238"/>
      </rPr>
      <t>printanih medija</t>
    </r>
  </si>
  <si>
    <t>Oznaka  konta</t>
  </si>
  <si>
    <t>12 mjeseci</t>
  </si>
  <si>
    <t>IV  kvartal</t>
  </si>
  <si>
    <t>1 mjesec</t>
  </si>
  <si>
    <t>II  kvartal</t>
  </si>
  <si>
    <t>3 mjeseca</t>
  </si>
  <si>
    <t>2 mjeseca</t>
  </si>
  <si>
    <t>U skladi sa potrebama</t>
  </si>
  <si>
    <t xml:space="preserve">III kvartal </t>
  </si>
  <si>
    <t xml:space="preserve">I kvartal </t>
  </si>
  <si>
    <t>92000000-1</t>
  </si>
  <si>
    <t>I kvaratal</t>
  </si>
  <si>
    <t>I kvaratl</t>
  </si>
  <si>
    <t xml:space="preserve">I kvaratl </t>
  </si>
  <si>
    <t xml:space="preserve">U skladu sa potrebama   </t>
  </si>
  <si>
    <t>Procesuiranje kartičnog plaćanja putem web stranice Preduzeća</t>
  </si>
  <si>
    <t>021</t>
  </si>
  <si>
    <t>Kalibracija digitalnog uređaja za mjerenje okolinskih uvjeta</t>
  </si>
  <si>
    <t xml:space="preserve">Preuzimanje elektronskog pisma, štampanje, kovertiranje, prijenos i dostava od javnog poštanskog operatera </t>
  </si>
  <si>
    <t>Sarajevo, 21.01.2021. godine</t>
  </si>
  <si>
    <t>91.</t>
  </si>
  <si>
    <t>92.</t>
  </si>
  <si>
    <t>101, 102 / 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</si>
</sst>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M&quot;_-;\-* #,##0.00\ &quot;KM&quot;_-;_-* &quot;-&quot;??\ &quot;KM&quot;_-;_-@_-"/>
    <numFmt numFmtId="164" formatCode="_-* #,##0.00\ _K_M_-;\-* #,##0.00\ _K_M_-;_-* &quot;-&quot;??\ _K_M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[$€-2]* #,##0.00_);_([$€-2]* \(#,##0.00\);_([$€-2]* &quot;-&quot;??_)"/>
  </numFmts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1"/>
      <color indexed="9"/>
      <name val="Calibri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0"/>
      <color indexed="23"/>
      <name val="Arial"/>
      <family val="2"/>
      <charset val="238"/>
    </font>
    <font>
      <sz val="11"/>
      <color indexed="17"/>
      <name val="Calibri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63"/>
      <name val="Arial"/>
      <family val="2"/>
      <charset val="238"/>
    </font>
    <font>
      <b/>
      <sz val="6"/>
      <color indexed="9"/>
      <name val="Arial"/>
      <family val="2"/>
      <charset val="238"/>
    </font>
    <font>
      <b/>
      <sz val="16"/>
      <color indexed="8"/>
      <name val="Tahoma"/>
      <family val="2"/>
      <charset val="238"/>
    </font>
    <font>
      <sz val="7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7"/>
      <color indexed="8"/>
      <name val="Tahoma"/>
      <family val="2"/>
      <charset val="238"/>
    </font>
    <font>
      <b/>
      <sz val="18"/>
      <color indexed="56"/>
      <name val="Cambria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0">
    <xf numFmtId="0" fontId="0" fillId="0" borderId="0"/>
    <xf numFmtId="0" fontId="4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0" borderId="0"/>
    <xf numFmtId="0" fontId="4" fillId="0" borderId="0"/>
    <xf numFmtId="0" fontId="4" fillId="0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4" fillId="24" borderId="4" applyNumberFormat="0" applyAlignment="0" applyProtection="0"/>
    <xf numFmtId="0" fontId="14" fillId="24" borderId="4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3" applyNumberFormat="0" applyAlignment="0" applyProtection="0"/>
    <xf numFmtId="0" fontId="22" fillId="10" borderId="3" applyNumberFormat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3" fillId="0" borderId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23" borderId="10" applyNumberFormat="0" applyAlignment="0" applyProtection="0"/>
    <xf numFmtId="0" fontId="26" fillId="23" borderId="10" applyNumberFormat="0" applyAlignment="0" applyProtection="0"/>
    <xf numFmtId="0" fontId="27" fillId="27" borderId="0">
      <alignment horizontal="left" vertical="center"/>
    </xf>
    <xf numFmtId="0" fontId="28" fillId="4" borderId="0">
      <alignment horizontal="left" vertical="top"/>
    </xf>
    <xf numFmtId="0" fontId="29" fillId="4" borderId="0">
      <alignment horizontal="left" vertical="top"/>
    </xf>
    <xf numFmtId="0" fontId="30" fillId="4" borderId="0">
      <alignment horizontal="left" vertical="top"/>
    </xf>
    <xf numFmtId="0" fontId="30" fillId="4" borderId="0">
      <alignment horizontal="left" vertical="top"/>
    </xf>
    <xf numFmtId="0" fontId="30" fillId="4" borderId="0">
      <alignment horizontal="left" vertical="top"/>
    </xf>
    <xf numFmtId="0" fontId="30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right" vertical="top"/>
    </xf>
    <xf numFmtId="0" fontId="29" fillId="4" borderId="0">
      <alignment horizontal="left" vertical="top"/>
    </xf>
    <xf numFmtId="0" fontId="30" fillId="4" borderId="0">
      <alignment horizontal="left" vertical="top"/>
    </xf>
    <xf numFmtId="0" fontId="31" fillId="4" borderId="0">
      <alignment horizontal="right" vertical="top"/>
    </xf>
    <xf numFmtId="0" fontId="30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left" vertical="top"/>
    </xf>
    <xf numFmtId="0" fontId="30" fillId="4" borderId="0">
      <alignment horizontal="left" vertical="top"/>
    </xf>
    <xf numFmtId="0" fontId="31" fillId="28" borderId="0">
      <alignment horizontal="left" vertical="center"/>
    </xf>
    <xf numFmtId="0" fontId="29" fillId="4" borderId="0">
      <alignment horizontal="right" vertical="top"/>
    </xf>
    <xf numFmtId="0" fontId="29" fillId="4" borderId="0">
      <alignment horizontal="right" vertical="top"/>
    </xf>
    <xf numFmtId="0" fontId="29" fillId="4" borderId="0">
      <alignment horizontal="right" vertical="top"/>
    </xf>
    <xf numFmtId="0" fontId="29" fillId="4" borderId="0">
      <alignment horizontal="right" vertical="top"/>
    </xf>
    <xf numFmtId="0" fontId="31" fillId="28" borderId="0">
      <alignment horizontal="right" vertical="center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righ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1" fillId="28" borderId="0">
      <alignment horizontal="right" vertical="center"/>
    </xf>
    <xf numFmtId="0" fontId="29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left" vertical="top"/>
    </xf>
    <xf numFmtId="0" fontId="29" fillId="4" borderId="0">
      <alignment horizontal="right" vertical="top"/>
    </xf>
    <xf numFmtId="0" fontId="31" fillId="4" borderId="0">
      <alignment horizontal="right" vertical="top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29" fillId="4" borderId="0">
      <alignment horizontal="left" vertical="top"/>
    </xf>
    <xf numFmtId="0" fontId="31" fillId="4" borderId="0">
      <alignment horizontal="lef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1" fillId="4" borderId="0">
      <alignment horizontal="right" vertical="top"/>
    </xf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32" fillId="0" borderId="0" applyNumberFormat="0" applyFill="0" applyBorder="0" applyAlignment="0" applyProtection="0"/>
  </cellStyleXfs>
  <cellXfs count="93">
    <xf numFmtId="0" fontId="0" fillId="0" borderId="0" xfId="0"/>
    <xf numFmtId="0" fontId="5" fillId="0" borderId="0" xfId="0" applyFont="1"/>
    <xf numFmtId="0" fontId="0" fillId="0" borderId="0" xfId="0" applyFont="1"/>
    <xf numFmtId="4" fontId="0" fillId="0" borderId="0" xfId="0" applyNumberFormat="1"/>
    <xf numFmtId="4" fontId="5" fillId="0" borderId="0" xfId="0" applyNumberFormat="1" applyFont="1"/>
    <xf numFmtId="4" fontId="5" fillId="29" borderId="1" xfId="0" applyNumberFormat="1" applyFont="1" applyFill="1" applyBorder="1" applyAlignment="1">
      <alignment horizontal="center" vertical="center" wrapText="1"/>
    </xf>
    <xf numFmtId="4" fontId="5" fillId="29" borderId="1" xfId="0" applyNumberFormat="1" applyFont="1" applyFill="1" applyBorder="1" applyAlignment="1">
      <alignment vertical="center" wrapText="1"/>
    </xf>
    <xf numFmtId="4" fontId="0" fillId="29" borderId="1" xfId="0" applyNumberFormat="1" applyFont="1" applyFill="1" applyBorder="1" applyAlignment="1">
      <alignment horizontal="center" vertical="center" wrapText="1"/>
    </xf>
    <xf numFmtId="4" fontId="0" fillId="29" borderId="1" xfId="0" applyNumberFormat="1" applyFont="1" applyFill="1" applyBorder="1" applyAlignment="1">
      <alignment vertical="center" wrapText="1"/>
    </xf>
    <xf numFmtId="0" fontId="7" fillId="30" borderId="13" xfId="4" applyFont="1" applyFill="1" applyBorder="1" applyAlignment="1">
      <alignment horizontal="center" vertical="center"/>
    </xf>
    <xf numFmtId="0" fontId="7" fillId="30" borderId="13" xfId="4" applyFont="1" applyFill="1" applyBorder="1" applyAlignment="1">
      <alignment horizontal="left" vertical="center" wrapText="1"/>
    </xf>
    <xf numFmtId="4" fontId="5" fillId="29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4" fontId="5" fillId="29" borderId="0" xfId="0" applyNumberFormat="1" applyFont="1" applyFill="1" applyBorder="1" applyAlignment="1">
      <alignment horizontal="center" vertical="center" wrapText="1"/>
    </xf>
    <xf numFmtId="4" fontId="5" fillId="29" borderId="0" xfId="0" applyNumberFormat="1" applyFont="1" applyFill="1" applyBorder="1" applyAlignment="1">
      <alignment vertical="center" wrapText="1"/>
    </xf>
    <xf numFmtId="3" fontId="0" fillId="0" borderId="0" xfId="0" applyNumberFormat="1" applyFont="1"/>
    <xf numFmtId="3" fontId="0" fillId="32" borderId="0" xfId="0" applyNumberFormat="1" applyFont="1" applyFill="1"/>
    <xf numFmtId="3" fontId="0" fillId="33" borderId="0" xfId="0" applyNumberFormat="1" applyFont="1" applyFill="1"/>
    <xf numFmtId="3" fontId="0" fillId="0" borderId="0" xfId="0" applyNumberFormat="1"/>
    <xf numFmtId="3" fontId="7" fillId="30" borderId="13" xfId="4" applyNumberFormat="1" applyFont="1" applyFill="1" applyBorder="1" applyAlignment="1">
      <alignment vertical="center" wrapText="1"/>
    </xf>
    <xf numFmtId="3" fontId="5" fillId="30" borderId="13" xfId="4" applyNumberFormat="1" applyFont="1" applyFill="1" applyBorder="1" applyAlignment="1">
      <alignment vertical="center" wrapText="1"/>
    </xf>
    <xf numFmtId="3" fontId="7" fillId="30" borderId="13" xfId="4" applyNumberFormat="1" applyFont="1" applyFill="1" applyBorder="1" applyAlignment="1">
      <alignment horizontal="right" vertical="center" wrapText="1"/>
    </xf>
    <xf numFmtId="3" fontId="8" fillId="30" borderId="13" xfId="4" applyNumberFormat="1" applyFont="1" applyFill="1" applyBorder="1" applyAlignment="1">
      <alignment horizontal="right" vertical="center" wrapText="1"/>
    </xf>
    <xf numFmtId="3" fontId="5" fillId="29" borderId="1" xfId="0" applyNumberFormat="1" applyFont="1" applyFill="1" applyBorder="1" applyAlignment="1">
      <alignment vertical="center" wrapText="1"/>
    </xf>
    <xf numFmtId="3" fontId="35" fillId="29" borderId="1" xfId="0" applyNumberFormat="1" applyFont="1" applyFill="1" applyBorder="1" applyAlignment="1">
      <alignment vertical="center" wrapText="1"/>
    </xf>
    <xf numFmtId="3" fontId="0" fillId="29" borderId="1" xfId="0" applyNumberFormat="1" applyFont="1" applyFill="1" applyBorder="1" applyAlignment="1">
      <alignment horizontal="center" vertical="center" wrapText="1"/>
    </xf>
    <xf numFmtId="3" fontId="5" fillId="29" borderId="1" xfId="0" applyNumberFormat="1" applyFont="1" applyFill="1" applyBorder="1" applyAlignment="1">
      <alignment horizontal="center" vertical="center" wrapText="1"/>
    </xf>
    <xf numFmtId="3" fontId="5" fillId="29" borderId="1" xfId="0" applyNumberFormat="1" applyFont="1" applyFill="1" applyBorder="1" applyAlignment="1">
      <alignment horizontal="right" vertical="center" wrapText="1"/>
    </xf>
    <xf numFmtId="3" fontId="0" fillId="29" borderId="1" xfId="0" applyNumberFormat="1" applyFont="1" applyFill="1" applyBorder="1" applyAlignment="1">
      <alignment vertical="center" wrapText="1"/>
    </xf>
    <xf numFmtId="3" fontId="0" fillId="29" borderId="1" xfId="0" applyNumberFormat="1" applyFont="1" applyFill="1" applyBorder="1" applyAlignment="1">
      <alignment horizontal="right" vertical="center" wrapText="1"/>
    </xf>
    <xf numFmtId="3" fontId="36" fillId="29" borderId="1" xfId="0" applyNumberFormat="1" applyFont="1" applyFill="1" applyBorder="1" applyAlignment="1">
      <alignment vertical="center" wrapText="1"/>
    </xf>
    <xf numFmtId="3" fontId="5" fillId="29" borderId="0" xfId="0" applyNumberFormat="1" applyFont="1" applyFill="1" applyBorder="1" applyAlignment="1">
      <alignment vertical="center" wrapText="1"/>
    </xf>
    <xf numFmtId="3" fontId="35" fillId="29" borderId="0" xfId="0" applyNumberFormat="1" applyFont="1" applyFill="1" applyBorder="1" applyAlignment="1">
      <alignment vertical="center" wrapText="1"/>
    </xf>
    <xf numFmtId="3" fontId="0" fillId="29" borderId="0" xfId="0" applyNumberFormat="1" applyFont="1" applyFill="1" applyBorder="1" applyAlignment="1">
      <alignment horizontal="center" vertical="center" wrapText="1"/>
    </xf>
    <xf numFmtId="3" fontId="5" fillId="29" borderId="0" xfId="0" applyNumberFormat="1" applyFont="1" applyFill="1" applyBorder="1" applyAlignment="1">
      <alignment horizontal="right" vertical="center" wrapText="1"/>
    </xf>
    <xf numFmtId="3" fontId="0" fillId="29" borderId="0" xfId="0" applyNumberFormat="1" applyFont="1" applyFill="1" applyBorder="1" applyAlignment="1">
      <alignment horizontal="right" vertical="center" wrapText="1"/>
    </xf>
    <xf numFmtId="3" fontId="4" fillId="30" borderId="13" xfId="4" applyNumberFormat="1" applyFont="1" applyFill="1" applyBorder="1" applyAlignment="1">
      <alignment vertical="center" wrapText="1"/>
    </xf>
    <xf numFmtId="3" fontId="5" fillId="30" borderId="13" xfId="4" applyNumberFormat="1" applyFont="1" applyFill="1" applyBorder="1" applyAlignment="1">
      <alignment horizontal="right" vertical="center" wrapText="1"/>
    </xf>
    <xf numFmtId="3" fontId="0" fillId="29" borderId="2" xfId="0" applyNumberFormat="1" applyFont="1" applyFill="1" applyBorder="1" applyAlignment="1">
      <alignment vertical="center" wrapText="1"/>
    </xf>
    <xf numFmtId="3" fontId="35" fillId="30" borderId="13" xfId="4" applyNumberFormat="1" applyFont="1" applyFill="1" applyBorder="1" applyAlignment="1">
      <alignment vertical="center" wrapText="1"/>
    </xf>
    <xf numFmtId="0" fontId="8" fillId="0" borderId="0" xfId="0" applyFont="1"/>
    <xf numFmtId="3" fontId="8" fillId="30" borderId="13" xfId="4" applyNumberFormat="1" applyFont="1" applyFill="1" applyBorder="1" applyAlignment="1">
      <alignment vertical="center" wrapText="1"/>
    </xf>
    <xf numFmtId="3" fontId="7" fillId="30" borderId="13" xfId="4" applyNumberFormat="1" applyFont="1" applyFill="1" applyBorder="1" applyAlignment="1">
      <alignment horizontal="center" vertical="center" wrapText="1"/>
    </xf>
    <xf numFmtId="4" fontId="7" fillId="31" borderId="14" xfId="4" applyNumberFormat="1" applyFont="1" applyFill="1" applyBorder="1" applyAlignment="1">
      <alignment horizontal="center" vertical="center" wrapText="1"/>
    </xf>
    <xf numFmtId="0" fontId="7" fillId="30" borderId="12" xfId="4" applyFont="1" applyFill="1" applyBorder="1" applyAlignment="1">
      <alignment horizontal="center" vertical="center"/>
    </xf>
    <xf numFmtId="0" fontId="7" fillId="30" borderId="12" xfId="4" applyFont="1" applyFill="1" applyBorder="1" applyAlignment="1">
      <alignment horizontal="left" vertical="center" wrapText="1"/>
    </xf>
    <xf numFmtId="3" fontId="7" fillId="30" borderId="12" xfId="4" applyNumberFormat="1" applyFont="1" applyFill="1" applyBorder="1" applyAlignment="1">
      <alignment vertical="center" wrapText="1"/>
    </xf>
    <xf numFmtId="3" fontId="5" fillId="30" borderId="12" xfId="4" applyNumberFormat="1" applyFont="1" applyFill="1" applyBorder="1" applyAlignment="1">
      <alignment vertical="center" wrapText="1"/>
    </xf>
    <xf numFmtId="3" fontId="7" fillId="30" borderId="12" xfId="4" applyNumberFormat="1" applyFont="1" applyFill="1" applyBorder="1" applyAlignment="1">
      <alignment horizontal="right" vertical="center" wrapText="1"/>
    </xf>
    <xf numFmtId="3" fontId="8" fillId="30" borderId="12" xfId="4" applyNumberFormat="1" applyFont="1" applyFill="1" applyBorder="1" applyAlignment="1">
      <alignment horizontal="right" vertical="center" wrapText="1"/>
    </xf>
    <xf numFmtId="3" fontId="0" fillId="31" borderId="14" xfId="0" applyNumberFormat="1" applyFill="1" applyBorder="1"/>
    <xf numFmtId="3" fontId="0" fillId="31" borderId="14" xfId="0" applyNumberFormat="1" applyFont="1" applyFill="1" applyBorder="1"/>
    <xf numFmtId="3" fontId="5" fillId="31" borderId="14" xfId="0" applyNumberFormat="1" applyFont="1" applyFill="1" applyBorder="1" applyAlignment="1">
      <alignment horizontal="center" wrapText="1"/>
    </xf>
    <xf numFmtId="3" fontId="8" fillId="31" borderId="14" xfId="3" applyNumberFormat="1" applyFont="1" applyFill="1" applyBorder="1" applyAlignment="1">
      <alignment horizontal="center" vertical="center" wrapText="1"/>
    </xf>
    <xf numFmtId="49" fontId="0" fillId="29" borderId="1" xfId="0" applyNumberFormat="1" applyFont="1" applyFill="1" applyBorder="1" applyAlignment="1">
      <alignment horizontal="center" vertical="center" wrapText="1"/>
    </xf>
    <xf numFmtId="0" fontId="7" fillId="31" borderId="0" xfId="3" applyFont="1" applyFill="1" applyBorder="1" applyAlignment="1">
      <alignment horizontal="center" vertical="center" wrapText="1"/>
    </xf>
    <xf numFmtId="3" fontId="8" fillId="31" borderId="0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4" fontId="39" fillId="0" borderId="14" xfId="1" applyNumberFormat="1" applyFont="1" applyBorder="1" applyAlignment="1">
      <alignment horizontal="right" vertical="center" wrapText="1"/>
    </xf>
    <xf numFmtId="0" fontId="38" fillId="0" borderId="0" xfId="1" applyFont="1"/>
    <xf numFmtId="4" fontId="39" fillId="0" borderId="14" xfId="1" applyNumberFormat="1" applyFont="1" applyBorder="1" applyAlignment="1">
      <alignment vertical="center" wrapText="1"/>
    </xf>
    <xf numFmtId="4" fontId="35" fillId="0" borderId="0" xfId="0" applyNumberFormat="1" applyFont="1"/>
    <xf numFmtId="3" fontId="36" fillId="0" borderId="0" xfId="0" applyNumberFormat="1" applyFont="1"/>
    <xf numFmtId="0" fontId="36" fillId="0" borderId="0" xfId="0" applyFont="1"/>
    <xf numFmtId="4" fontId="37" fillId="0" borderId="0" xfId="1" applyNumberFormat="1" applyFont="1" applyBorder="1" applyAlignment="1">
      <alignment horizontal="left" vertical="center" wrapText="1"/>
    </xf>
    <xf numFmtId="49" fontId="5" fillId="29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7" fillId="31" borderId="0" xfId="3" applyNumberFormat="1" applyFont="1" applyFill="1" applyBorder="1" applyAlignment="1">
      <alignment horizontal="center" vertical="center" wrapText="1"/>
    </xf>
    <xf numFmtId="49" fontId="7" fillId="30" borderId="12" xfId="4" applyNumberFormat="1" applyFont="1" applyFill="1" applyBorder="1" applyAlignment="1">
      <alignment horizontal="center" vertical="center"/>
    </xf>
    <xf numFmtId="49" fontId="5" fillId="29" borderId="2" xfId="0" applyNumberFormat="1" applyFont="1" applyFill="1" applyBorder="1" applyAlignment="1">
      <alignment horizontal="center" vertical="center" wrapText="1"/>
    </xf>
    <xf numFmtId="49" fontId="7" fillId="30" borderId="13" xfId="4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9" fillId="0" borderId="14" xfId="1" applyNumberFormat="1" applyFont="1" applyBorder="1" applyAlignment="1">
      <alignment horizontal="center" vertical="center" wrapText="1"/>
    </xf>
    <xf numFmtId="49" fontId="40" fillId="29" borderId="1" xfId="0" applyNumberFormat="1" applyFont="1" applyFill="1" applyBorder="1" applyAlignment="1">
      <alignment horizontal="center" vertical="center" wrapText="1"/>
    </xf>
    <xf numFmtId="4" fontId="8" fillId="31" borderId="0" xfId="3" applyNumberFormat="1" applyFont="1" applyFill="1" applyBorder="1" applyAlignment="1">
      <alignment horizontal="center" vertical="center" wrapText="1"/>
    </xf>
    <xf numFmtId="3" fontId="7" fillId="30" borderId="12" xfId="4" applyNumberFormat="1" applyFont="1" applyFill="1" applyBorder="1" applyAlignment="1">
      <alignment horizontal="center" vertical="center" wrapText="1"/>
    </xf>
    <xf numFmtId="4" fontId="0" fillId="29" borderId="1" xfId="0" applyNumberFormat="1" applyFill="1" applyBorder="1" applyAlignment="1">
      <alignment horizontal="center" vertical="center" wrapText="1"/>
    </xf>
    <xf numFmtId="3" fontId="0" fillId="29" borderId="1" xfId="0" applyNumberFormat="1" applyFill="1" applyBorder="1" applyAlignment="1">
      <alignment horizontal="center" vertical="center" wrapText="1"/>
    </xf>
    <xf numFmtId="4" fontId="0" fillId="29" borderId="2" xfId="0" applyNumberFormat="1" applyFill="1" applyBorder="1" applyAlignment="1">
      <alignment horizontal="center" vertical="center" wrapText="1"/>
    </xf>
    <xf numFmtId="3" fontId="3" fillId="29" borderId="1" xfId="0" applyNumberFormat="1" applyFont="1" applyFill="1" applyBorder="1" applyAlignment="1">
      <alignment horizontal="center" vertical="center" wrapText="1"/>
    </xf>
    <xf numFmtId="4" fontId="3" fillId="29" borderId="1" xfId="0" applyNumberFormat="1" applyFont="1" applyFill="1" applyBorder="1" applyAlignment="1">
      <alignment horizontal="center" vertical="center" wrapText="1"/>
    </xf>
    <xf numFmtId="49" fontId="0" fillId="29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7" fillId="31" borderId="14" xfId="4" applyNumberFormat="1" applyFont="1" applyFill="1" applyBorder="1" applyAlignment="1">
      <alignment horizontal="center" vertical="center" wrapText="1"/>
    </xf>
    <xf numFmtId="0" fontId="7" fillId="31" borderId="14" xfId="3" applyFont="1" applyFill="1" applyBorder="1" applyAlignment="1">
      <alignment horizontal="center" vertical="center" wrapText="1"/>
    </xf>
    <xf numFmtId="3" fontId="5" fillId="32" borderId="0" xfId="0" applyNumberFormat="1" applyFont="1" applyFill="1" applyAlignment="1">
      <alignment horizontal="center" wrapText="1"/>
    </xf>
    <xf numFmtId="0" fontId="7" fillId="31" borderId="14" xfId="0" applyFont="1" applyFill="1" applyBorder="1" applyAlignment="1">
      <alignment horizontal="center" vertical="center"/>
    </xf>
    <xf numFmtId="3" fontId="8" fillId="31" borderId="14" xfId="3" applyNumberFormat="1" applyFont="1" applyFill="1" applyBorder="1" applyAlignment="1">
      <alignment horizontal="center" vertical="center" wrapText="1"/>
    </xf>
  </cellXfs>
  <cellStyles count="220">
    <cellStyle name="20% - Accent1 2" xfId="8" xr:uid="{00000000-0005-0000-0000-000000000000}"/>
    <cellStyle name="20% - Accent1 3" xfId="9" xr:uid="{00000000-0005-0000-0000-000001000000}"/>
    <cellStyle name="20% - Accent2 2" xfId="10" xr:uid="{00000000-0005-0000-0000-000002000000}"/>
    <cellStyle name="20% - Accent2 3" xfId="11" xr:uid="{00000000-0005-0000-0000-000003000000}"/>
    <cellStyle name="20% - Accent3 2" xfId="12" xr:uid="{00000000-0005-0000-0000-000004000000}"/>
    <cellStyle name="20% - Accent3 3" xfId="13" xr:uid="{00000000-0005-0000-0000-000005000000}"/>
    <cellStyle name="20% - Accent4 2" xfId="14" xr:uid="{00000000-0005-0000-0000-000006000000}"/>
    <cellStyle name="20% - Accent4 3" xfId="15" xr:uid="{00000000-0005-0000-0000-000007000000}"/>
    <cellStyle name="20% - Accent5 2" xfId="16" xr:uid="{00000000-0005-0000-0000-000008000000}"/>
    <cellStyle name="20% - Accent5 3" xfId="17" xr:uid="{00000000-0005-0000-0000-000009000000}"/>
    <cellStyle name="20% - Accent6 2" xfId="18" xr:uid="{00000000-0005-0000-0000-00000A000000}"/>
    <cellStyle name="20% - Accent6 3" xfId="19" xr:uid="{00000000-0005-0000-0000-00000B000000}"/>
    <cellStyle name="40% - Accent1 2" xfId="20" xr:uid="{00000000-0005-0000-0000-00000C000000}"/>
    <cellStyle name="40% - Accent1 3" xfId="21" xr:uid="{00000000-0005-0000-0000-00000D000000}"/>
    <cellStyle name="40% - Accent2 2" xfId="22" xr:uid="{00000000-0005-0000-0000-00000E000000}"/>
    <cellStyle name="40% - Accent2 3" xfId="23" xr:uid="{00000000-0005-0000-0000-00000F000000}"/>
    <cellStyle name="40% - Accent3 2" xfId="24" xr:uid="{00000000-0005-0000-0000-000010000000}"/>
    <cellStyle name="40% - Accent3 3" xfId="25" xr:uid="{00000000-0005-0000-0000-000011000000}"/>
    <cellStyle name="40% - Accent4 2" xfId="26" xr:uid="{00000000-0005-0000-0000-000012000000}"/>
    <cellStyle name="40% - Accent4 3" xfId="27" xr:uid="{00000000-0005-0000-0000-000013000000}"/>
    <cellStyle name="40% - Accent5 2" xfId="28" xr:uid="{00000000-0005-0000-0000-000014000000}"/>
    <cellStyle name="40% - Accent5 3" xfId="29" xr:uid="{00000000-0005-0000-0000-000015000000}"/>
    <cellStyle name="40% - Accent6 2" xfId="30" xr:uid="{00000000-0005-0000-0000-000016000000}"/>
    <cellStyle name="40% - Accent6 3" xfId="31" xr:uid="{00000000-0005-0000-0000-000017000000}"/>
    <cellStyle name="60% - Accent1 2" xfId="32" xr:uid="{00000000-0005-0000-0000-000018000000}"/>
    <cellStyle name="60% - Accent1 3" xfId="33" xr:uid="{00000000-0005-0000-0000-000019000000}"/>
    <cellStyle name="60% - Accent2" xfId="4" builtinId="36"/>
    <cellStyle name="60% - Accent2 2" xfId="34" xr:uid="{00000000-0005-0000-0000-00001B000000}"/>
    <cellStyle name="60% - Accent2 3" xfId="35" xr:uid="{00000000-0005-0000-0000-00001C000000}"/>
    <cellStyle name="60% - Accent3 2" xfId="36" xr:uid="{00000000-0005-0000-0000-00001D000000}"/>
    <cellStyle name="60% - Accent3 3" xfId="37" xr:uid="{00000000-0005-0000-0000-00001E000000}"/>
    <cellStyle name="60% - Accent4 2" xfId="38" xr:uid="{00000000-0005-0000-0000-00001F000000}"/>
    <cellStyle name="60% - Accent4 3" xfId="39" xr:uid="{00000000-0005-0000-0000-000020000000}"/>
    <cellStyle name="60% - Accent5 2" xfId="40" xr:uid="{00000000-0005-0000-0000-000021000000}"/>
    <cellStyle name="60% - Accent5 3" xfId="41" xr:uid="{00000000-0005-0000-0000-000022000000}"/>
    <cellStyle name="60% - Accent6 2" xfId="42" xr:uid="{00000000-0005-0000-0000-000023000000}"/>
    <cellStyle name="60% - Accent6 3" xfId="43" xr:uid="{00000000-0005-0000-0000-000024000000}"/>
    <cellStyle name="Accent1 2" xfId="44" xr:uid="{00000000-0005-0000-0000-000025000000}"/>
    <cellStyle name="Accent1 3" xfId="45" xr:uid="{00000000-0005-0000-0000-000026000000}"/>
    <cellStyle name="Accent1 4" xfId="46" xr:uid="{00000000-0005-0000-0000-000027000000}"/>
    <cellStyle name="Accent2" xfId="3" builtinId="33"/>
    <cellStyle name="Accent2 2" xfId="47" xr:uid="{00000000-0005-0000-0000-000029000000}"/>
    <cellStyle name="Accent2 3" xfId="48" xr:uid="{00000000-0005-0000-0000-00002A000000}"/>
    <cellStyle name="Accent3 2" xfId="49" xr:uid="{00000000-0005-0000-0000-00002B000000}"/>
    <cellStyle name="Accent3 3" xfId="50" xr:uid="{00000000-0005-0000-0000-00002C000000}"/>
    <cellStyle name="Accent4 2" xfId="51" xr:uid="{00000000-0005-0000-0000-00002D000000}"/>
    <cellStyle name="Accent4 3" xfId="52" xr:uid="{00000000-0005-0000-0000-00002E000000}"/>
    <cellStyle name="Accent5 2" xfId="53" xr:uid="{00000000-0005-0000-0000-00002F000000}"/>
    <cellStyle name="Accent5 3" xfId="54" xr:uid="{00000000-0005-0000-0000-000030000000}"/>
    <cellStyle name="Accent6 2" xfId="55" xr:uid="{00000000-0005-0000-0000-000031000000}"/>
    <cellStyle name="Accent6 3" xfId="56" xr:uid="{00000000-0005-0000-0000-000032000000}"/>
    <cellStyle name="Bad 2" xfId="57" xr:uid="{00000000-0005-0000-0000-000033000000}"/>
    <cellStyle name="Bad 3" xfId="58" xr:uid="{00000000-0005-0000-0000-000034000000}"/>
    <cellStyle name="Calculation 2" xfId="59" xr:uid="{00000000-0005-0000-0000-000035000000}"/>
    <cellStyle name="Calculation 3" xfId="60" xr:uid="{00000000-0005-0000-0000-000036000000}"/>
    <cellStyle name="Check Cell 2" xfId="61" xr:uid="{00000000-0005-0000-0000-000037000000}"/>
    <cellStyle name="Check Cell 3" xfId="62" xr:uid="{00000000-0005-0000-0000-000038000000}"/>
    <cellStyle name="Comma 2" xfId="63" xr:uid="{00000000-0005-0000-0000-000039000000}"/>
    <cellStyle name="Comma 2 2" xfId="64" xr:uid="{00000000-0005-0000-0000-00003A000000}"/>
    <cellStyle name="Comma 3" xfId="65" xr:uid="{00000000-0005-0000-0000-00003B000000}"/>
    <cellStyle name="Comma 4" xfId="66" xr:uid="{00000000-0005-0000-0000-00003C000000}"/>
    <cellStyle name="Comma 5" xfId="67" xr:uid="{00000000-0005-0000-0000-00003D000000}"/>
    <cellStyle name="Comma 6" xfId="68" xr:uid="{00000000-0005-0000-0000-00003E000000}"/>
    <cellStyle name="Comma 7" xfId="188" xr:uid="{00000000-0005-0000-0000-00003F000000}"/>
    <cellStyle name="Comma 8" xfId="189" xr:uid="{00000000-0005-0000-0000-000040000000}"/>
    <cellStyle name="Currency 2" xfId="69" xr:uid="{00000000-0005-0000-0000-000041000000}"/>
    <cellStyle name="Currency 3" xfId="70" xr:uid="{00000000-0005-0000-0000-000042000000}"/>
    <cellStyle name="Euro" xfId="71" xr:uid="{00000000-0005-0000-0000-000043000000}"/>
    <cellStyle name="Euro 2" xfId="72" xr:uid="{00000000-0005-0000-0000-000044000000}"/>
    <cellStyle name="Explanatory Text 2" xfId="73" xr:uid="{00000000-0005-0000-0000-000045000000}"/>
    <cellStyle name="Explanatory Text 3" xfId="74" xr:uid="{00000000-0005-0000-0000-000046000000}"/>
    <cellStyle name="Good 2" xfId="75" xr:uid="{00000000-0005-0000-0000-000047000000}"/>
    <cellStyle name="Good 3" xfId="76" xr:uid="{00000000-0005-0000-0000-000048000000}"/>
    <cellStyle name="Good 4" xfId="77" xr:uid="{00000000-0005-0000-0000-000049000000}"/>
    <cellStyle name="Heading 1 2" xfId="78" xr:uid="{00000000-0005-0000-0000-00004A000000}"/>
    <cellStyle name="Heading 1 3" xfId="79" xr:uid="{00000000-0005-0000-0000-00004B000000}"/>
    <cellStyle name="Heading 2 2" xfId="80" xr:uid="{00000000-0005-0000-0000-00004C000000}"/>
    <cellStyle name="Heading 2 3" xfId="81" xr:uid="{00000000-0005-0000-0000-00004D000000}"/>
    <cellStyle name="Heading 3 2" xfId="82" xr:uid="{00000000-0005-0000-0000-00004E000000}"/>
    <cellStyle name="Heading 3 3" xfId="83" xr:uid="{00000000-0005-0000-0000-00004F000000}"/>
    <cellStyle name="Heading 4 2" xfId="84" xr:uid="{00000000-0005-0000-0000-000050000000}"/>
    <cellStyle name="Heading 4 3" xfId="85" xr:uid="{00000000-0005-0000-0000-000051000000}"/>
    <cellStyle name="Input 2" xfId="86" xr:uid="{00000000-0005-0000-0000-000052000000}"/>
    <cellStyle name="Input 3" xfId="87" xr:uid="{00000000-0005-0000-0000-000053000000}"/>
    <cellStyle name="Linked Cell 2" xfId="88" xr:uid="{00000000-0005-0000-0000-000054000000}"/>
    <cellStyle name="Linked Cell 3" xfId="89" xr:uid="{00000000-0005-0000-0000-000055000000}"/>
    <cellStyle name="Neutral 2" xfId="90" xr:uid="{00000000-0005-0000-0000-000056000000}"/>
    <cellStyle name="Neutral 3" xfId="91" xr:uid="{00000000-0005-0000-0000-000057000000}"/>
    <cellStyle name="Normal" xfId="0" builtinId="0"/>
    <cellStyle name="Normal 10" xfId="92" xr:uid="{00000000-0005-0000-0000-000059000000}"/>
    <cellStyle name="Normal 10 2" xfId="190" xr:uid="{00000000-0005-0000-0000-00005A000000}"/>
    <cellStyle name="Normal 11" xfId="6" xr:uid="{00000000-0005-0000-0000-00005B000000}"/>
    <cellStyle name="Normal 11 2" xfId="187" xr:uid="{00000000-0005-0000-0000-00005C000000}"/>
    <cellStyle name="Normal 11 2 2" xfId="191" xr:uid="{00000000-0005-0000-0000-00005D000000}"/>
    <cellStyle name="Normal 12" xfId="93" xr:uid="{00000000-0005-0000-0000-00005E000000}"/>
    <cellStyle name="Normal 12 2" xfId="94" xr:uid="{00000000-0005-0000-0000-00005F000000}"/>
    <cellStyle name="Normal 12 3" xfId="192" xr:uid="{00000000-0005-0000-0000-000060000000}"/>
    <cellStyle name="Normal 13" xfId="5" xr:uid="{00000000-0005-0000-0000-000061000000}"/>
    <cellStyle name="Normal 13 2" xfId="183" xr:uid="{00000000-0005-0000-0000-000062000000}"/>
    <cellStyle name="Normal 14" xfId="193" xr:uid="{00000000-0005-0000-0000-000063000000}"/>
    <cellStyle name="Normal 15" xfId="194" xr:uid="{00000000-0005-0000-0000-000064000000}"/>
    <cellStyle name="Normal 16" xfId="195" xr:uid="{00000000-0005-0000-0000-000065000000}"/>
    <cellStyle name="Normal 16 2" xfId="196" xr:uid="{00000000-0005-0000-0000-000066000000}"/>
    <cellStyle name="Normal 17" xfId="197" xr:uid="{00000000-0005-0000-0000-000067000000}"/>
    <cellStyle name="Normal 18" xfId="198" xr:uid="{00000000-0005-0000-0000-000068000000}"/>
    <cellStyle name="Normal 19" xfId="199" xr:uid="{00000000-0005-0000-0000-000069000000}"/>
    <cellStyle name="Normal 2" xfId="1" xr:uid="{00000000-0005-0000-0000-00006A000000}"/>
    <cellStyle name="Normal 2 2" xfId="95" xr:uid="{00000000-0005-0000-0000-00006B000000}"/>
    <cellStyle name="Normal 2 2 2" xfId="96" xr:uid="{00000000-0005-0000-0000-00006C000000}"/>
    <cellStyle name="Normal 2 2 2 2" xfId="200" xr:uid="{00000000-0005-0000-0000-00006D000000}"/>
    <cellStyle name="Normal 2 2 2 2 2" xfId="201" xr:uid="{00000000-0005-0000-0000-00006E000000}"/>
    <cellStyle name="Normal 2 2_OD ZLATE" xfId="97" xr:uid="{00000000-0005-0000-0000-00006F000000}"/>
    <cellStyle name="Normal 2 3" xfId="98" xr:uid="{00000000-0005-0000-0000-000070000000}"/>
    <cellStyle name="Normal 2 3 2" xfId="99" xr:uid="{00000000-0005-0000-0000-000071000000}"/>
    <cellStyle name="Normal 2 3 3" xfId="184" xr:uid="{00000000-0005-0000-0000-000072000000}"/>
    <cellStyle name="Normal 2 3_OD ZLATE" xfId="100" xr:uid="{00000000-0005-0000-0000-000073000000}"/>
    <cellStyle name="Normal 2 4" xfId="101" xr:uid="{00000000-0005-0000-0000-000074000000}"/>
    <cellStyle name="Normal 2 4 2" xfId="202" xr:uid="{00000000-0005-0000-0000-000075000000}"/>
    <cellStyle name="Normal 2 5" xfId="102" xr:uid="{00000000-0005-0000-0000-000076000000}"/>
    <cellStyle name="Normal 2 6" xfId="203" xr:uid="{00000000-0005-0000-0000-000077000000}"/>
    <cellStyle name="Normal 2_STALNA SREDSTAVA NA DAN 30.06.2012. - ZA AMRU" xfId="103" xr:uid="{00000000-0005-0000-0000-000078000000}"/>
    <cellStyle name="Normal 20" xfId="204" xr:uid="{00000000-0005-0000-0000-000079000000}"/>
    <cellStyle name="Normal 21" xfId="205" xr:uid="{00000000-0005-0000-0000-00007A000000}"/>
    <cellStyle name="Normal 22" xfId="206" xr:uid="{00000000-0005-0000-0000-00007B000000}"/>
    <cellStyle name="Normal 23" xfId="207" xr:uid="{00000000-0005-0000-0000-00007C000000}"/>
    <cellStyle name="Normal 24" xfId="208" xr:uid="{00000000-0005-0000-0000-00007D000000}"/>
    <cellStyle name="Normal 25" xfId="209" xr:uid="{00000000-0005-0000-0000-00007E000000}"/>
    <cellStyle name="Normal 26" xfId="210" xr:uid="{00000000-0005-0000-0000-00007F000000}"/>
    <cellStyle name="Normal 27" xfId="211" xr:uid="{00000000-0005-0000-0000-000080000000}"/>
    <cellStyle name="Normal 28" xfId="212" xr:uid="{00000000-0005-0000-0000-000081000000}"/>
    <cellStyle name="Normal 3" xfId="2" xr:uid="{00000000-0005-0000-0000-000082000000}"/>
    <cellStyle name="Normal 3 2" xfId="7" xr:uid="{00000000-0005-0000-0000-000083000000}"/>
    <cellStyle name="Normal 3 3" xfId="105" xr:uid="{00000000-0005-0000-0000-000084000000}"/>
    <cellStyle name="Normal 3 4" xfId="104" xr:uid="{00000000-0005-0000-0000-000085000000}"/>
    <cellStyle name="Normal 3_OD ZLATE" xfId="106" xr:uid="{00000000-0005-0000-0000-000086000000}"/>
    <cellStyle name="Normal 4" xfId="107" xr:uid="{00000000-0005-0000-0000-000087000000}"/>
    <cellStyle name="Normal 4 2" xfId="108" xr:uid="{00000000-0005-0000-0000-000088000000}"/>
    <cellStyle name="Normal 4 3" xfId="109" xr:uid="{00000000-0005-0000-0000-000089000000}"/>
    <cellStyle name="Normal 4 3 2" xfId="185" xr:uid="{00000000-0005-0000-0000-00008A000000}"/>
    <cellStyle name="Normal 5" xfId="110" xr:uid="{00000000-0005-0000-0000-00008B000000}"/>
    <cellStyle name="Normal 5 2" xfId="111" xr:uid="{00000000-0005-0000-0000-00008C000000}"/>
    <cellStyle name="Normal 5 2 2" xfId="213" xr:uid="{00000000-0005-0000-0000-00008D000000}"/>
    <cellStyle name="Normal 5 3" xfId="214" xr:uid="{00000000-0005-0000-0000-00008E000000}"/>
    <cellStyle name="Normal 6" xfId="112" xr:uid="{00000000-0005-0000-0000-00008F000000}"/>
    <cellStyle name="Normal 6 2" xfId="113" xr:uid="{00000000-0005-0000-0000-000090000000}"/>
    <cellStyle name="Normal 6 3" xfId="114" xr:uid="{00000000-0005-0000-0000-000091000000}"/>
    <cellStyle name="Normal 6 3 2" xfId="115" xr:uid="{00000000-0005-0000-0000-000092000000}"/>
    <cellStyle name="Normal 6 4" xfId="215" xr:uid="{00000000-0005-0000-0000-000093000000}"/>
    <cellStyle name="Normal 7" xfId="116" xr:uid="{00000000-0005-0000-0000-000094000000}"/>
    <cellStyle name="Normal 7 2" xfId="186" xr:uid="{00000000-0005-0000-0000-000095000000}"/>
    <cellStyle name="Normal 8" xfId="117" xr:uid="{00000000-0005-0000-0000-000096000000}"/>
    <cellStyle name="Normal 9" xfId="118" xr:uid="{00000000-0005-0000-0000-000097000000}"/>
    <cellStyle name="Note 2" xfId="119" xr:uid="{00000000-0005-0000-0000-000098000000}"/>
    <cellStyle name="Note 2 2" xfId="120" xr:uid="{00000000-0005-0000-0000-000099000000}"/>
    <cellStyle name="Note 2 2 2" xfId="216" xr:uid="{00000000-0005-0000-0000-00009A000000}"/>
    <cellStyle name="Note 2 3" xfId="217" xr:uid="{00000000-0005-0000-0000-00009B000000}"/>
    <cellStyle name="Note 2_Plaće po KV  2015" xfId="218" xr:uid="{00000000-0005-0000-0000-00009C000000}"/>
    <cellStyle name="Note 3" xfId="121" xr:uid="{00000000-0005-0000-0000-00009D000000}"/>
    <cellStyle name="Note 4" xfId="122" xr:uid="{00000000-0005-0000-0000-00009E000000}"/>
    <cellStyle name="Obično 2" xfId="123" xr:uid="{00000000-0005-0000-0000-00009F000000}"/>
    <cellStyle name="Obično 3" xfId="124" xr:uid="{00000000-0005-0000-0000-0000A0000000}"/>
    <cellStyle name="Obično 4" xfId="125" xr:uid="{00000000-0005-0000-0000-0000A1000000}"/>
    <cellStyle name="Obično 5" xfId="126" xr:uid="{00000000-0005-0000-0000-0000A2000000}"/>
    <cellStyle name="Obično 6" xfId="127" xr:uid="{00000000-0005-0000-0000-0000A3000000}"/>
    <cellStyle name="Output 2" xfId="128" xr:uid="{00000000-0005-0000-0000-0000A4000000}"/>
    <cellStyle name="Output 3" xfId="129" xr:uid="{00000000-0005-0000-0000-0000A5000000}"/>
    <cellStyle name="S0" xfId="130" xr:uid="{00000000-0005-0000-0000-0000A6000000}"/>
    <cellStyle name="S1" xfId="131" xr:uid="{00000000-0005-0000-0000-0000A7000000}"/>
    <cellStyle name="S10" xfId="132" xr:uid="{00000000-0005-0000-0000-0000A8000000}"/>
    <cellStyle name="S10 2" xfId="133" xr:uid="{00000000-0005-0000-0000-0000A9000000}"/>
    <cellStyle name="S10 3" xfId="134" xr:uid="{00000000-0005-0000-0000-0000AA000000}"/>
    <cellStyle name="S10 4" xfId="135" xr:uid="{00000000-0005-0000-0000-0000AB000000}"/>
    <cellStyle name="S10 5" xfId="136" xr:uid="{00000000-0005-0000-0000-0000AC000000}"/>
    <cellStyle name="S10 6" xfId="137" xr:uid="{00000000-0005-0000-0000-0000AD000000}"/>
    <cellStyle name="S11" xfId="138" xr:uid="{00000000-0005-0000-0000-0000AE000000}"/>
    <cellStyle name="S11 2" xfId="139" xr:uid="{00000000-0005-0000-0000-0000AF000000}"/>
    <cellStyle name="S12" xfId="140" xr:uid="{00000000-0005-0000-0000-0000B0000000}"/>
    <cellStyle name="S12 2" xfId="141" xr:uid="{00000000-0005-0000-0000-0000B1000000}"/>
    <cellStyle name="S13" xfId="142" xr:uid="{00000000-0005-0000-0000-0000B2000000}"/>
    <cellStyle name="S14" xfId="143" xr:uid="{00000000-0005-0000-0000-0000B3000000}"/>
    <cellStyle name="S2" xfId="144" xr:uid="{00000000-0005-0000-0000-0000B4000000}"/>
    <cellStyle name="S3" xfId="145" xr:uid="{00000000-0005-0000-0000-0000B5000000}"/>
    <cellStyle name="S4" xfId="146" xr:uid="{00000000-0005-0000-0000-0000B6000000}"/>
    <cellStyle name="S4 2" xfId="147" xr:uid="{00000000-0005-0000-0000-0000B7000000}"/>
    <cellStyle name="S4 3" xfId="148" xr:uid="{00000000-0005-0000-0000-0000B8000000}"/>
    <cellStyle name="S4 4" xfId="149" xr:uid="{00000000-0005-0000-0000-0000B9000000}"/>
    <cellStyle name="S4 5" xfId="150" xr:uid="{00000000-0005-0000-0000-0000BA000000}"/>
    <cellStyle name="S5" xfId="151" xr:uid="{00000000-0005-0000-0000-0000BB000000}"/>
    <cellStyle name="S5 2" xfId="152" xr:uid="{00000000-0005-0000-0000-0000BC000000}"/>
    <cellStyle name="S5 3" xfId="153" xr:uid="{00000000-0005-0000-0000-0000BD000000}"/>
    <cellStyle name="S5 4" xfId="154" xr:uid="{00000000-0005-0000-0000-0000BE000000}"/>
    <cellStyle name="S5 5" xfId="155" xr:uid="{00000000-0005-0000-0000-0000BF000000}"/>
    <cellStyle name="S6" xfId="156" xr:uid="{00000000-0005-0000-0000-0000C0000000}"/>
    <cellStyle name="S6 2" xfId="157" xr:uid="{00000000-0005-0000-0000-0000C1000000}"/>
    <cellStyle name="S6 3" xfId="158" xr:uid="{00000000-0005-0000-0000-0000C2000000}"/>
    <cellStyle name="S6 4" xfId="159" xr:uid="{00000000-0005-0000-0000-0000C3000000}"/>
    <cellStyle name="S6 5" xfId="160" xr:uid="{00000000-0005-0000-0000-0000C4000000}"/>
    <cellStyle name="S6 6" xfId="161" xr:uid="{00000000-0005-0000-0000-0000C5000000}"/>
    <cellStyle name="S7" xfId="162" xr:uid="{00000000-0005-0000-0000-0000C6000000}"/>
    <cellStyle name="S7 2" xfId="163" xr:uid="{00000000-0005-0000-0000-0000C7000000}"/>
    <cellStyle name="S7 3" xfId="164" xr:uid="{00000000-0005-0000-0000-0000C8000000}"/>
    <cellStyle name="S7 4" xfId="165" xr:uid="{00000000-0005-0000-0000-0000C9000000}"/>
    <cellStyle name="S7 5" xfId="166" xr:uid="{00000000-0005-0000-0000-0000CA000000}"/>
    <cellStyle name="S7 6" xfId="167" xr:uid="{00000000-0005-0000-0000-0000CB000000}"/>
    <cellStyle name="S8" xfId="168" xr:uid="{00000000-0005-0000-0000-0000CC000000}"/>
    <cellStyle name="S8 2" xfId="169" xr:uid="{00000000-0005-0000-0000-0000CD000000}"/>
    <cellStyle name="S8 3" xfId="170" xr:uid="{00000000-0005-0000-0000-0000CE000000}"/>
    <cellStyle name="S8 4" xfId="171" xr:uid="{00000000-0005-0000-0000-0000CF000000}"/>
    <cellStyle name="S8 5" xfId="172" xr:uid="{00000000-0005-0000-0000-0000D0000000}"/>
    <cellStyle name="S9" xfId="173" xr:uid="{00000000-0005-0000-0000-0000D1000000}"/>
    <cellStyle name="S9 2" xfId="174" xr:uid="{00000000-0005-0000-0000-0000D2000000}"/>
    <cellStyle name="S9 3" xfId="175" xr:uid="{00000000-0005-0000-0000-0000D3000000}"/>
    <cellStyle name="S9 4" xfId="176" xr:uid="{00000000-0005-0000-0000-0000D4000000}"/>
    <cellStyle name="S9 5" xfId="177" xr:uid="{00000000-0005-0000-0000-0000D5000000}"/>
    <cellStyle name="Title 2" xfId="178" xr:uid="{00000000-0005-0000-0000-0000D6000000}"/>
    <cellStyle name="Title 3" xfId="219" xr:uid="{00000000-0005-0000-0000-0000D7000000}"/>
    <cellStyle name="Total 2" xfId="179" xr:uid="{00000000-0005-0000-0000-0000D8000000}"/>
    <cellStyle name="Total 3" xfId="180" xr:uid="{00000000-0005-0000-0000-0000D9000000}"/>
    <cellStyle name="Warning Text 2" xfId="181" xr:uid="{00000000-0005-0000-0000-0000DA000000}"/>
    <cellStyle name="Warning Text 3" xfId="182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3"/>
  <sheetViews>
    <sheetView showZeros="0" tabSelected="1" zoomScaleNormal="100" workbookViewId="0">
      <pane xSplit="3" ySplit="5" topLeftCell="D252" activePane="bottomRight" state="frozen"/>
      <selection pane="topRight" activeCell="H1" sqref="H1"/>
      <selection pane="bottomLeft" activeCell="A5" sqref="A5"/>
      <selection pane="bottomRight" activeCell="G226" sqref="G226"/>
    </sheetView>
  </sheetViews>
  <sheetFormatPr defaultColWidth="9.109375" defaultRowHeight="13.2" x14ac:dyDescent="0.25"/>
  <cols>
    <col min="1" max="1" width="6.44140625" style="73" customWidth="1"/>
    <col min="2" max="2" width="64.6640625" style="13" customWidth="1"/>
    <col min="3" max="3" width="13.77734375" style="19" customWidth="1"/>
    <col min="4" max="4" width="11.5546875" style="13" customWidth="1"/>
    <col min="5" max="5" width="18.44140625" style="13" customWidth="1"/>
    <col min="6" max="6" width="11.88671875" style="13" customWidth="1"/>
    <col min="7" max="7" width="11.44140625" style="13" customWidth="1"/>
    <col min="8" max="8" width="12.109375" style="13" customWidth="1"/>
    <col min="9" max="9" width="12.5546875" style="13" customWidth="1"/>
    <col min="10" max="16384" width="9.109375" style="13"/>
  </cols>
  <sheetData>
    <row r="1" spans="1:9" ht="12.75" customHeight="1" x14ac:dyDescent="0.25">
      <c r="A1" s="86" t="s">
        <v>801</v>
      </c>
      <c r="B1" s="86"/>
      <c r="C1" s="86"/>
      <c r="D1" s="86"/>
      <c r="E1" s="86"/>
      <c r="F1" s="86"/>
      <c r="G1" s="86"/>
      <c r="H1" s="86"/>
      <c r="I1" s="86"/>
    </row>
    <row r="2" spans="1:9" ht="12.75" customHeight="1" x14ac:dyDescent="0.25">
      <c r="A2" s="87" t="s">
        <v>800</v>
      </c>
      <c r="B2" s="87"/>
      <c r="C2" s="87"/>
      <c r="D2" s="87"/>
      <c r="E2" s="87"/>
      <c r="F2" s="87"/>
      <c r="G2" s="87"/>
      <c r="H2" s="87"/>
      <c r="I2" s="87"/>
    </row>
    <row r="3" spans="1:9" ht="12.75" customHeight="1" x14ac:dyDescent="0.25">
      <c r="A3" s="68"/>
      <c r="B3" s="59"/>
      <c r="C3" s="59"/>
    </row>
    <row r="4" spans="1:9" ht="66.599999999999994" customHeight="1" x14ac:dyDescent="0.25">
      <c r="A4" s="69" t="s">
        <v>635</v>
      </c>
      <c r="B4" s="56" t="s">
        <v>0</v>
      </c>
      <c r="C4" s="57" t="s">
        <v>655</v>
      </c>
      <c r="D4" s="77" t="s">
        <v>483</v>
      </c>
      <c r="E4" s="77" t="s">
        <v>484</v>
      </c>
      <c r="F4" s="77" t="s">
        <v>485</v>
      </c>
      <c r="G4" s="77" t="s">
        <v>486</v>
      </c>
      <c r="H4" s="77" t="s">
        <v>487</v>
      </c>
      <c r="I4" s="77" t="s">
        <v>1015</v>
      </c>
    </row>
    <row r="5" spans="1:9" ht="27" customHeight="1" thickBot="1" x14ac:dyDescent="0.3">
      <c r="A5" s="70" t="s">
        <v>21</v>
      </c>
      <c r="B5" s="46" t="s">
        <v>1</v>
      </c>
      <c r="C5" s="47"/>
      <c r="D5" s="47"/>
      <c r="E5" s="78"/>
      <c r="F5" s="78"/>
      <c r="G5" s="78"/>
      <c r="H5" s="78"/>
      <c r="I5" s="47"/>
    </row>
    <row r="6" spans="1:9" ht="25.95" customHeight="1" thickTop="1" x14ac:dyDescent="0.25">
      <c r="A6" s="67" t="s">
        <v>2</v>
      </c>
      <c r="B6" s="6" t="s">
        <v>850</v>
      </c>
      <c r="C6" s="24">
        <v>1500000</v>
      </c>
      <c r="D6" s="79" t="s">
        <v>489</v>
      </c>
      <c r="E6" s="80" t="s">
        <v>506</v>
      </c>
      <c r="F6" s="80" t="s">
        <v>490</v>
      </c>
      <c r="G6" s="79" t="s">
        <v>491</v>
      </c>
      <c r="H6" s="79" t="s">
        <v>1016</v>
      </c>
      <c r="I6" s="80" t="s">
        <v>1037</v>
      </c>
    </row>
    <row r="7" spans="1:9" ht="25.95" customHeight="1" x14ac:dyDescent="0.25">
      <c r="A7" s="67" t="s">
        <v>4</v>
      </c>
      <c r="B7" s="6" t="s">
        <v>709</v>
      </c>
      <c r="C7" s="24">
        <v>550000</v>
      </c>
      <c r="D7" s="79" t="s">
        <v>489</v>
      </c>
      <c r="E7" s="80" t="s">
        <v>506</v>
      </c>
      <c r="F7" s="80" t="s">
        <v>490</v>
      </c>
      <c r="G7" s="79" t="s">
        <v>491</v>
      </c>
      <c r="H7" s="79" t="s">
        <v>1016</v>
      </c>
      <c r="I7" s="80" t="s">
        <v>1037</v>
      </c>
    </row>
    <row r="8" spans="1:9" ht="25.95" customHeight="1" x14ac:dyDescent="0.25">
      <c r="A8" s="67" t="s">
        <v>6</v>
      </c>
      <c r="B8" s="6" t="s">
        <v>5</v>
      </c>
      <c r="C8" s="24">
        <v>200000</v>
      </c>
      <c r="D8" s="79" t="s">
        <v>489</v>
      </c>
      <c r="E8" s="80" t="s">
        <v>506</v>
      </c>
      <c r="F8" s="80" t="s">
        <v>490</v>
      </c>
      <c r="G8" s="7" t="s">
        <v>504</v>
      </c>
      <c r="H8" s="7" t="s">
        <v>504</v>
      </c>
      <c r="I8" s="80" t="s">
        <v>1037</v>
      </c>
    </row>
    <row r="9" spans="1:9" ht="25.95" customHeight="1" x14ac:dyDescent="0.25">
      <c r="A9" s="67" t="s">
        <v>885</v>
      </c>
      <c r="B9" s="6" t="s">
        <v>886</v>
      </c>
      <c r="C9" s="24">
        <v>100000</v>
      </c>
      <c r="D9" s="79" t="s">
        <v>489</v>
      </c>
      <c r="E9" s="80" t="s">
        <v>506</v>
      </c>
      <c r="F9" s="80" t="s">
        <v>490</v>
      </c>
      <c r="G9" s="79" t="s">
        <v>496</v>
      </c>
      <c r="H9" s="79" t="s">
        <v>1016</v>
      </c>
      <c r="I9" s="80" t="s">
        <v>1037</v>
      </c>
    </row>
    <row r="10" spans="1:9" ht="25.95" customHeight="1" x14ac:dyDescent="0.25">
      <c r="A10" s="67" t="s">
        <v>10</v>
      </c>
      <c r="B10" s="6" t="s">
        <v>27</v>
      </c>
      <c r="C10" s="24">
        <v>20000</v>
      </c>
      <c r="D10" s="79" t="s">
        <v>489</v>
      </c>
      <c r="E10" s="80" t="s">
        <v>494</v>
      </c>
      <c r="F10" s="80" t="s">
        <v>490</v>
      </c>
      <c r="G10" s="79" t="s">
        <v>496</v>
      </c>
      <c r="H10" s="79" t="s">
        <v>1016</v>
      </c>
      <c r="I10" s="80" t="s">
        <v>1037</v>
      </c>
    </row>
    <row r="11" spans="1:9" ht="25.95" customHeight="1" x14ac:dyDescent="0.25">
      <c r="A11" s="67" t="s">
        <v>12</v>
      </c>
      <c r="B11" s="6" t="s">
        <v>28</v>
      </c>
      <c r="C11" s="24">
        <v>30000</v>
      </c>
      <c r="D11" s="79" t="s">
        <v>489</v>
      </c>
      <c r="E11" s="80" t="s">
        <v>494</v>
      </c>
      <c r="F11" s="80" t="s">
        <v>490</v>
      </c>
      <c r="G11" s="79" t="s">
        <v>491</v>
      </c>
      <c r="H11" s="79" t="s">
        <v>1016</v>
      </c>
      <c r="I11" s="80" t="s">
        <v>1037</v>
      </c>
    </row>
    <row r="12" spans="1:9" ht="25.95" customHeight="1" x14ac:dyDescent="0.25">
      <c r="A12" s="67" t="s">
        <v>14</v>
      </c>
      <c r="B12" s="6" t="s">
        <v>794</v>
      </c>
      <c r="C12" s="24">
        <v>70000</v>
      </c>
      <c r="D12" s="79" t="s">
        <v>489</v>
      </c>
      <c r="E12" s="80" t="s">
        <v>506</v>
      </c>
      <c r="F12" s="80" t="s">
        <v>490</v>
      </c>
      <c r="G12" s="79" t="s">
        <v>496</v>
      </c>
      <c r="H12" s="79" t="s">
        <v>1016</v>
      </c>
      <c r="I12" s="80" t="s">
        <v>1037</v>
      </c>
    </row>
    <row r="13" spans="1:9" ht="25.95" customHeight="1" x14ac:dyDescent="0.25">
      <c r="A13" s="67" t="s">
        <v>69</v>
      </c>
      <c r="B13" s="6" t="s">
        <v>29</v>
      </c>
      <c r="C13" s="24">
        <f>150000-60000</f>
        <v>90000</v>
      </c>
      <c r="D13" s="79" t="s">
        <v>489</v>
      </c>
      <c r="E13" s="80" t="s">
        <v>506</v>
      </c>
      <c r="F13" s="80" t="s">
        <v>490</v>
      </c>
      <c r="G13" s="79" t="s">
        <v>491</v>
      </c>
      <c r="H13" s="79" t="s">
        <v>1016</v>
      </c>
      <c r="I13" s="80" t="s">
        <v>1037</v>
      </c>
    </row>
    <row r="14" spans="1:9" ht="25.95" customHeight="1" x14ac:dyDescent="0.25">
      <c r="A14" s="67" t="s">
        <v>187</v>
      </c>
      <c r="B14" s="6" t="s">
        <v>7</v>
      </c>
      <c r="C14" s="24">
        <v>24000</v>
      </c>
      <c r="D14" s="79" t="s">
        <v>489</v>
      </c>
      <c r="E14" s="80" t="s">
        <v>494</v>
      </c>
      <c r="F14" s="80" t="s">
        <v>490</v>
      </c>
      <c r="G14" s="79" t="s">
        <v>496</v>
      </c>
      <c r="H14" s="79" t="s">
        <v>1016</v>
      </c>
      <c r="I14" s="80" t="s">
        <v>1037</v>
      </c>
    </row>
    <row r="15" spans="1:9" ht="25.95" customHeight="1" x14ac:dyDescent="0.25">
      <c r="A15" s="67" t="s">
        <v>189</v>
      </c>
      <c r="B15" s="6" t="s">
        <v>851</v>
      </c>
      <c r="C15" s="24">
        <f>C16+C17</f>
        <v>16000</v>
      </c>
      <c r="D15" s="79"/>
      <c r="E15" s="80"/>
      <c r="F15" s="80"/>
      <c r="G15" s="79"/>
      <c r="H15" s="79"/>
      <c r="I15" s="79"/>
    </row>
    <row r="16" spans="1:9" ht="25.95" customHeight="1" x14ac:dyDescent="0.25">
      <c r="A16" s="55" t="s">
        <v>837</v>
      </c>
      <c r="B16" s="8" t="s">
        <v>825</v>
      </c>
      <c r="C16" s="29">
        <v>6000</v>
      </c>
      <c r="D16" s="79" t="s">
        <v>497</v>
      </c>
      <c r="E16" s="80" t="s">
        <v>500</v>
      </c>
      <c r="F16" s="80" t="s">
        <v>490</v>
      </c>
      <c r="G16" s="7" t="s">
        <v>496</v>
      </c>
      <c r="H16" s="79" t="s">
        <v>1016</v>
      </c>
      <c r="I16" s="80" t="s">
        <v>1037</v>
      </c>
    </row>
    <row r="17" spans="1:9" ht="25.95" customHeight="1" x14ac:dyDescent="0.25">
      <c r="A17" s="55" t="s">
        <v>838</v>
      </c>
      <c r="B17" s="8" t="s">
        <v>826</v>
      </c>
      <c r="C17" s="29">
        <v>10000</v>
      </c>
      <c r="D17" s="79" t="s">
        <v>497</v>
      </c>
      <c r="E17" s="80" t="s">
        <v>494</v>
      </c>
      <c r="F17" s="80" t="s">
        <v>490</v>
      </c>
      <c r="G17" s="79" t="s">
        <v>515</v>
      </c>
      <c r="H17" s="79" t="s">
        <v>1016</v>
      </c>
      <c r="I17" s="80" t="s">
        <v>1037</v>
      </c>
    </row>
    <row r="18" spans="1:9" ht="25.95" customHeight="1" x14ac:dyDescent="0.25">
      <c r="A18" s="67" t="s">
        <v>190</v>
      </c>
      <c r="B18" s="6" t="s">
        <v>31</v>
      </c>
      <c r="C18" s="24">
        <v>15000</v>
      </c>
      <c r="D18" s="79" t="s">
        <v>489</v>
      </c>
      <c r="E18" s="80" t="s">
        <v>494</v>
      </c>
      <c r="F18" s="80" t="s">
        <v>490</v>
      </c>
      <c r="G18" s="79" t="s">
        <v>515</v>
      </c>
      <c r="H18" s="79" t="s">
        <v>1016</v>
      </c>
      <c r="I18" s="80" t="s">
        <v>1037</v>
      </c>
    </row>
    <row r="19" spans="1:9" ht="25.95" customHeight="1" x14ac:dyDescent="0.25">
      <c r="A19" s="67" t="s">
        <v>191</v>
      </c>
      <c r="B19" s="6" t="s">
        <v>32</v>
      </c>
      <c r="C19" s="24">
        <v>30000</v>
      </c>
      <c r="D19" s="79" t="s">
        <v>499</v>
      </c>
      <c r="E19" s="80" t="s">
        <v>494</v>
      </c>
      <c r="F19" s="80" t="s">
        <v>490</v>
      </c>
      <c r="G19" s="79" t="s">
        <v>491</v>
      </c>
      <c r="H19" s="79" t="s">
        <v>1016</v>
      </c>
      <c r="I19" s="80">
        <v>511</v>
      </c>
    </row>
    <row r="20" spans="1:9" ht="25.95" customHeight="1" x14ac:dyDescent="0.25">
      <c r="A20" s="67" t="s">
        <v>196</v>
      </c>
      <c r="B20" s="6" t="s">
        <v>33</v>
      </c>
      <c r="C20" s="24">
        <f t="shared" ref="C20" si="0">C21+C22</f>
        <v>160000</v>
      </c>
      <c r="D20" s="24"/>
      <c r="E20" s="24"/>
      <c r="F20" s="24"/>
      <c r="G20" s="24"/>
      <c r="H20" s="24"/>
      <c r="I20" s="79"/>
    </row>
    <row r="21" spans="1:9" ht="25.95" customHeight="1" x14ac:dyDescent="0.25">
      <c r="A21" s="55" t="s">
        <v>716</v>
      </c>
      <c r="B21" s="8" t="s">
        <v>34</v>
      </c>
      <c r="C21" s="29">
        <v>120000</v>
      </c>
      <c r="D21" s="79" t="s">
        <v>489</v>
      </c>
      <c r="E21" s="80" t="s">
        <v>506</v>
      </c>
      <c r="F21" s="80" t="s">
        <v>490</v>
      </c>
      <c r="G21" s="79" t="s">
        <v>491</v>
      </c>
      <c r="H21" s="79" t="s">
        <v>1016</v>
      </c>
      <c r="I21" s="80" t="s">
        <v>1037</v>
      </c>
    </row>
    <row r="22" spans="1:9" ht="25.95" customHeight="1" x14ac:dyDescent="0.25">
      <c r="A22" s="55" t="s">
        <v>717</v>
      </c>
      <c r="B22" s="8" t="s">
        <v>1003</v>
      </c>
      <c r="C22" s="29">
        <v>40000</v>
      </c>
      <c r="D22" s="79" t="s">
        <v>489</v>
      </c>
      <c r="E22" s="80" t="s">
        <v>494</v>
      </c>
      <c r="F22" s="80" t="s">
        <v>490</v>
      </c>
      <c r="G22" s="79" t="s">
        <v>515</v>
      </c>
      <c r="H22" s="79" t="s">
        <v>1016</v>
      </c>
      <c r="I22" s="80">
        <v>511</v>
      </c>
    </row>
    <row r="23" spans="1:9" ht="25.95" customHeight="1" x14ac:dyDescent="0.25">
      <c r="A23" s="67" t="s">
        <v>197</v>
      </c>
      <c r="B23" s="6" t="s">
        <v>36</v>
      </c>
      <c r="C23" s="24">
        <v>30000</v>
      </c>
      <c r="D23" s="79" t="s">
        <v>497</v>
      </c>
      <c r="E23" s="80" t="s">
        <v>494</v>
      </c>
      <c r="F23" s="80" t="s">
        <v>490</v>
      </c>
      <c r="G23" s="79" t="s">
        <v>515</v>
      </c>
      <c r="H23" s="79" t="s">
        <v>1016</v>
      </c>
      <c r="I23" s="80">
        <v>511</v>
      </c>
    </row>
    <row r="24" spans="1:9" ht="25.95" customHeight="1" x14ac:dyDescent="0.25">
      <c r="A24" s="67" t="s">
        <v>198</v>
      </c>
      <c r="B24" s="6" t="s">
        <v>710</v>
      </c>
      <c r="C24" s="24">
        <v>50000</v>
      </c>
      <c r="D24" s="79" t="s">
        <v>489</v>
      </c>
      <c r="E24" s="80" t="s">
        <v>506</v>
      </c>
      <c r="F24" s="80" t="s">
        <v>490</v>
      </c>
      <c r="G24" s="79" t="s">
        <v>491</v>
      </c>
      <c r="H24" s="79" t="s">
        <v>1016</v>
      </c>
      <c r="I24" s="80">
        <v>511</v>
      </c>
    </row>
    <row r="25" spans="1:9" ht="25.95" customHeight="1" x14ac:dyDescent="0.25">
      <c r="A25" s="67" t="s">
        <v>203</v>
      </c>
      <c r="B25" s="6" t="s">
        <v>38</v>
      </c>
      <c r="C25" s="24">
        <v>30000</v>
      </c>
      <c r="D25" s="79" t="s">
        <v>499</v>
      </c>
      <c r="E25" s="80" t="s">
        <v>494</v>
      </c>
      <c r="F25" s="80" t="s">
        <v>490</v>
      </c>
      <c r="G25" s="7" t="s">
        <v>496</v>
      </c>
      <c r="H25" s="79" t="s">
        <v>1016</v>
      </c>
      <c r="I25" s="80">
        <v>511</v>
      </c>
    </row>
    <row r="26" spans="1:9" ht="25.95" customHeight="1" x14ac:dyDescent="0.25">
      <c r="A26" s="67" t="s">
        <v>204</v>
      </c>
      <c r="B26" s="6" t="s">
        <v>39</v>
      </c>
      <c r="C26" s="24">
        <f>C27+C28+C29+C30+C31</f>
        <v>380000</v>
      </c>
      <c r="D26" s="79"/>
      <c r="E26" s="80"/>
      <c r="F26" s="80"/>
      <c r="G26" s="79"/>
      <c r="H26" s="79"/>
      <c r="I26" s="79"/>
    </row>
    <row r="27" spans="1:9" s="2" customFormat="1" ht="25.95" customHeight="1" x14ac:dyDescent="0.25">
      <c r="A27" s="55" t="s">
        <v>728</v>
      </c>
      <c r="B27" s="8" t="s">
        <v>731</v>
      </c>
      <c r="C27" s="29">
        <v>215000</v>
      </c>
      <c r="D27" s="79" t="s">
        <v>497</v>
      </c>
      <c r="E27" s="80" t="s">
        <v>506</v>
      </c>
      <c r="F27" s="80" t="s">
        <v>490</v>
      </c>
      <c r="G27" s="79" t="s">
        <v>515</v>
      </c>
      <c r="H27" s="79" t="s">
        <v>1016</v>
      </c>
      <c r="I27" s="80" t="s">
        <v>1037</v>
      </c>
    </row>
    <row r="28" spans="1:9" s="2" customFormat="1" ht="25.95" customHeight="1" x14ac:dyDescent="0.25">
      <c r="A28" s="55" t="s">
        <v>729</v>
      </c>
      <c r="B28" s="8" t="s">
        <v>732</v>
      </c>
      <c r="C28" s="29">
        <v>50000</v>
      </c>
      <c r="D28" s="79" t="s">
        <v>497</v>
      </c>
      <c r="E28" s="80" t="s">
        <v>506</v>
      </c>
      <c r="F28" s="80" t="s">
        <v>490</v>
      </c>
      <c r="G28" s="79" t="s">
        <v>515</v>
      </c>
      <c r="H28" s="79" t="s">
        <v>1016</v>
      </c>
      <c r="I28" s="80" t="s">
        <v>1037</v>
      </c>
    </row>
    <row r="29" spans="1:9" s="2" customFormat="1" ht="25.95" customHeight="1" x14ac:dyDescent="0.25">
      <c r="A29" s="55" t="s">
        <v>730</v>
      </c>
      <c r="B29" s="8" t="s">
        <v>733</v>
      </c>
      <c r="C29" s="29">
        <v>40000</v>
      </c>
      <c r="D29" s="79" t="s">
        <v>497</v>
      </c>
      <c r="E29" s="80" t="s">
        <v>494</v>
      </c>
      <c r="F29" s="80" t="s">
        <v>490</v>
      </c>
      <c r="G29" s="79" t="s">
        <v>515</v>
      </c>
      <c r="H29" s="79" t="s">
        <v>1016</v>
      </c>
      <c r="I29" s="80" t="s">
        <v>1037</v>
      </c>
    </row>
    <row r="30" spans="1:9" ht="25.95" customHeight="1" x14ac:dyDescent="0.25">
      <c r="A30" s="55" t="s">
        <v>748</v>
      </c>
      <c r="B30" s="8" t="s">
        <v>734</v>
      </c>
      <c r="C30" s="29">
        <v>50000</v>
      </c>
      <c r="D30" s="79" t="s">
        <v>497</v>
      </c>
      <c r="E30" s="80" t="s">
        <v>506</v>
      </c>
      <c r="F30" s="80" t="s">
        <v>490</v>
      </c>
      <c r="G30" s="79" t="s">
        <v>515</v>
      </c>
      <c r="H30" s="79" t="s">
        <v>1016</v>
      </c>
      <c r="I30" s="80" t="s">
        <v>1037</v>
      </c>
    </row>
    <row r="31" spans="1:9" ht="25.95" customHeight="1" x14ac:dyDescent="0.25">
      <c r="A31" s="55" t="s">
        <v>887</v>
      </c>
      <c r="B31" s="8" t="s">
        <v>888</v>
      </c>
      <c r="C31" s="29">
        <v>25000</v>
      </c>
      <c r="D31" s="79" t="s">
        <v>497</v>
      </c>
      <c r="E31" s="80" t="s">
        <v>494</v>
      </c>
      <c r="F31" s="80" t="s">
        <v>490</v>
      </c>
      <c r="G31" s="7" t="s">
        <v>491</v>
      </c>
      <c r="H31" s="7" t="s">
        <v>1016</v>
      </c>
      <c r="I31" s="80" t="s">
        <v>1037</v>
      </c>
    </row>
    <row r="32" spans="1:9" s="1" customFormat="1" ht="25.95" customHeight="1" x14ac:dyDescent="0.25">
      <c r="A32" s="67" t="s">
        <v>205</v>
      </c>
      <c r="B32" s="6" t="s">
        <v>44</v>
      </c>
      <c r="C32" s="24">
        <v>80000</v>
      </c>
      <c r="D32" s="79" t="s">
        <v>497</v>
      </c>
      <c r="E32" s="80" t="s">
        <v>506</v>
      </c>
      <c r="F32" s="80" t="s">
        <v>490</v>
      </c>
      <c r="G32" s="79" t="s">
        <v>515</v>
      </c>
      <c r="H32" s="79" t="s">
        <v>1016</v>
      </c>
      <c r="I32" s="80" t="s">
        <v>1037</v>
      </c>
    </row>
    <row r="33" spans="1:9" s="1" customFormat="1" ht="25.95" customHeight="1" x14ac:dyDescent="0.25">
      <c r="A33" s="67" t="s">
        <v>206</v>
      </c>
      <c r="B33" s="6" t="s">
        <v>769</v>
      </c>
      <c r="C33" s="24">
        <f>C34+C35</f>
        <v>200000</v>
      </c>
      <c r="D33" s="79"/>
      <c r="E33" s="80"/>
      <c r="F33" s="80"/>
      <c r="G33" s="79"/>
      <c r="H33" s="79"/>
      <c r="I33" s="79"/>
    </row>
    <row r="34" spans="1:9" s="1" customFormat="1" ht="25.95" customHeight="1" x14ac:dyDescent="0.25">
      <c r="A34" s="55" t="s">
        <v>904</v>
      </c>
      <c r="B34" s="8" t="s">
        <v>612</v>
      </c>
      <c r="C34" s="29">
        <v>150000</v>
      </c>
      <c r="D34" s="79" t="s">
        <v>499</v>
      </c>
      <c r="E34" s="80" t="s">
        <v>506</v>
      </c>
      <c r="F34" s="80" t="s">
        <v>490</v>
      </c>
      <c r="G34" s="79" t="s">
        <v>1017</v>
      </c>
      <c r="H34" s="79" t="s">
        <v>1018</v>
      </c>
      <c r="I34" s="80" t="s">
        <v>1037</v>
      </c>
    </row>
    <row r="35" spans="1:9" s="1" customFormat="1" ht="25.95" customHeight="1" x14ac:dyDescent="0.25">
      <c r="A35" s="55" t="s">
        <v>839</v>
      </c>
      <c r="B35" s="8" t="s">
        <v>648</v>
      </c>
      <c r="C35" s="29">
        <v>50000</v>
      </c>
      <c r="D35" s="79" t="s">
        <v>499</v>
      </c>
      <c r="E35" s="80" t="s">
        <v>506</v>
      </c>
      <c r="F35" s="80" t="s">
        <v>490</v>
      </c>
      <c r="G35" s="79" t="s">
        <v>1019</v>
      </c>
      <c r="H35" s="79" t="s">
        <v>1018</v>
      </c>
      <c r="I35" s="80" t="s">
        <v>1037</v>
      </c>
    </row>
    <row r="36" spans="1:9" ht="25.95" customHeight="1" x14ac:dyDescent="0.25">
      <c r="A36" s="67" t="s">
        <v>207</v>
      </c>
      <c r="B36" s="6" t="s">
        <v>45</v>
      </c>
      <c r="C36" s="24">
        <v>20000</v>
      </c>
      <c r="D36" s="79" t="s">
        <v>501</v>
      </c>
      <c r="E36" s="80" t="s">
        <v>568</v>
      </c>
      <c r="F36" s="80" t="s">
        <v>490</v>
      </c>
      <c r="G36" s="80" t="s">
        <v>504</v>
      </c>
      <c r="H36" s="80" t="s">
        <v>504</v>
      </c>
      <c r="I36" s="80">
        <v>511</v>
      </c>
    </row>
    <row r="37" spans="1:9" ht="25.95" customHeight="1" x14ac:dyDescent="0.25">
      <c r="A37" s="67" t="s">
        <v>290</v>
      </c>
      <c r="B37" s="6" t="s">
        <v>46</v>
      </c>
      <c r="C37" s="24">
        <v>30000</v>
      </c>
      <c r="D37" s="79" t="s">
        <v>489</v>
      </c>
      <c r="E37" s="80" t="s">
        <v>568</v>
      </c>
      <c r="F37" s="80" t="s">
        <v>490</v>
      </c>
      <c r="G37" s="80" t="s">
        <v>504</v>
      </c>
      <c r="H37" s="80" t="s">
        <v>504</v>
      </c>
      <c r="I37" s="80">
        <v>511</v>
      </c>
    </row>
    <row r="38" spans="1:9" ht="25.95" customHeight="1" x14ac:dyDescent="0.25">
      <c r="A38" s="67" t="s">
        <v>208</v>
      </c>
      <c r="B38" s="6" t="s">
        <v>9</v>
      </c>
      <c r="C38" s="24">
        <f>C39+C40+C41</f>
        <v>340000</v>
      </c>
      <c r="D38" s="79"/>
      <c r="E38" s="80"/>
      <c r="F38" s="80"/>
      <c r="G38" s="80"/>
      <c r="H38" s="80"/>
      <c r="I38" s="79"/>
    </row>
    <row r="39" spans="1:9" ht="25.95" customHeight="1" x14ac:dyDescent="0.25">
      <c r="A39" s="55" t="s">
        <v>474</v>
      </c>
      <c r="B39" s="8" t="s">
        <v>9</v>
      </c>
      <c r="C39" s="29">
        <v>300000</v>
      </c>
      <c r="D39" s="79" t="s">
        <v>489</v>
      </c>
      <c r="E39" s="79" t="s">
        <v>506</v>
      </c>
      <c r="F39" s="80" t="s">
        <v>490</v>
      </c>
      <c r="G39" s="79" t="s">
        <v>515</v>
      </c>
      <c r="H39" s="79" t="s">
        <v>1016</v>
      </c>
      <c r="I39" s="80" t="s">
        <v>1037</v>
      </c>
    </row>
    <row r="40" spans="1:9" ht="25.95" customHeight="1" x14ac:dyDescent="0.25">
      <c r="A40" s="55" t="s">
        <v>475</v>
      </c>
      <c r="B40" s="8" t="s">
        <v>749</v>
      </c>
      <c r="C40" s="29">
        <v>20000</v>
      </c>
      <c r="D40" s="79" t="s">
        <v>489</v>
      </c>
      <c r="E40" s="80" t="s">
        <v>494</v>
      </c>
      <c r="F40" s="80" t="s">
        <v>490</v>
      </c>
      <c r="G40" s="7" t="s">
        <v>496</v>
      </c>
      <c r="H40" s="79" t="s">
        <v>1016</v>
      </c>
      <c r="I40" s="80" t="s">
        <v>1037</v>
      </c>
    </row>
    <row r="41" spans="1:9" s="2" customFormat="1" ht="25.95" customHeight="1" x14ac:dyDescent="0.25">
      <c r="A41" s="55" t="s">
        <v>841</v>
      </c>
      <c r="B41" s="8" t="s">
        <v>824</v>
      </c>
      <c r="C41" s="29">
        <v>20000</v>
      </c>
      <c r="D41" s="79" t="s">
        <v>526</v>
      </c>
      <c r="E41" s="80" t="s">
        <v>568</v>
      </c>
      <c r="F41" s="80" t="s">
        <v>490</v>
      </c>
      <c r="G41" s="80" t="s">
        <v>504</v>
      </c>
      <c r="H41" s="80" t="s">
        <v>504</v>
      </c>
      <c r="I41" s="80" t="s">
        <v>1037</v>
      </c>
    </row>
    <row r="42" spans="1:9" ht="25.95" customHeight="1" x14ac:dyDescent="0.25">
      <c r="A42" s="67" t="s">
        <v>209</v>
      </c>
      <c r="B42" s="6" t="s">
        <v>47</v>
      </c>
      <c r="C42" s="24">
        <v>100000</v>
      </c>
      <c r="D42" s="79" t="s">
        <v>489</v>
      </c>
      <c r="E42" s="80" t="s">
        <v>506</v>
      </c>
      <c r="F42" s="80" t="s">
        <v>490</v>
      </c>
      <c r="G42" s="80" t="s">
        <v>504</v>
      </c>
      <c r="H42" s="80" t="s">
        <v>504</v>
      </c>
      <c r="I42" s="80" t="s">
        <v>1037</v>
      </c>
    </row>
    <row r="43" spans="1:9" ht="25.95" customHeight="1" x14ac:dyDescent="0.25">
      <c r="A43" s="67" t="s">
        <v>210</v>
      </c>
      <c r="B43" s="6" t="s">
        <v>711</v>
      </c>
      <c r="C43" s="24">
        <v>350000</v>
      </c>
      <c r="D43" s="79" t="s">
        <v>489</v>
      </c>
      <c r="E43" s="80" t="s">
        <v>506</v>
      </c>
      <c r="F43" s="80" t="s">
        <v>490</v>
      </c>
      <c r="G43" s="80" t="s">
        <v>491</v>
      </c>
      <c r="H43" s="80" t="s">
        <v>1016</v>
      </c>
      <c r="I43" s="80" t="s">
        <v>1037</v>
      </c>
    </row>
    <row r="44" spans="1:9" ht="25.95" customHeight="1" x14ac:dyDescent="0.25">
      <c r="A44" s="67" t="s">
        <v>211</v>
      </c>
      <c r="B44" s="6" t="s">
        <v>607</v>
      </c>
      <c r="C44" s="24">
        <v>30000</v>
      </c>
      <c r="D44" s="79" t="s">
        <v>489</v>
      </c>
      <c r="E44" s="80" t="s">
        <v>494</v>
      </c>
      <c r="F44" s="80" t="s">
        <v>490</v>
      </c>
      <c r="G44" s="80" t="s">
        <v>496</v>
      </c>
      <c r="H44" s="80" t="s">
        <v>1016</v>
      </c>
      <c r="I44" s="80" t="s">
        <v>1037</v>
      </c>
    </row>
    <row r="45" spans="1:9" ht="25.95" customHeight="1" x14ac:dyDescent="0.25">
      <c r="A45" s="67" t="s">
        <v>212</v>
      </c>
      <c r="B45" s="6" t="s">
        <v>883</v>
      </c>
      <c r="C45" s="24">
        <v>50000</v>
      </c>
      <c r="D45" s="79" t="s">
        <v>489</v>
      </c>
      <c r="E45" s="80" t="s">
        <v>506</v>
      </c>
      <c r="F45" s="80" t="s">
        <v>490</v>
      </c>
      <c r="G45" s="80" t="s">
        <v>496</v>
      </c>
      <c r="H45" s="80" t="s">
        <v>1016</v>
      </c>
      <c r="I45" s="80" t="s">
        <v>1037</v>
      </c>
    </row>
    <row r="46" spans="1:9" ht="25.95" customHeight="1" x14ac:dyDescent="0.25">
      <c r="A46" s="67" t="s">
        <v>213</v>
      </c>
      <c r="B46" s="6" t="s">
        <v>833</v>
      </c>
      <c r="C46" s="24">
        <v>50000</v>
      </c>
      <c r="D46" s="79" t="s">
        <v>489</v>
      </c>
      <c r="E46" s="80" t="s">
        <v>506</v>
      </c>
      <c r="F46" s="80" t="s">
        <v>490</v>
      </c>
      <c r="G46" s="80" t="s">
        <v>496</v>
      </c>
      <c r="H46" s="80" t="s">
        <v>1016</v>
      </c>
      <c r="I46" s="80" t="s">
        <v>524</v>
      </c>
    </row>
    <row r="47" spans="1:9" ht="25.95" customHeight="1" x14ac:dyDescent="0.25">
      <c r="A47" s="67" t="s">
        <v>214</v>
      </c>
      <c r="B47" s="6" t="s">
        <v>884</v>
      </c>
      <c r="C47" s="24">
        <v>35000</v>
      </c>
      <c r="D47" s="79" t="s">
        <v>499</v>
      </c>
      <c r="E47" s="80" t="s">
        <v>494</v>
      </c>
      <c r="F47" s="80" t="s">
        <v>490</v>
      </c>
      <c r="G47" s="80" t="s">
        <v>491</v>
      </c>
      <c r="H47" s="80" t="s">
        <v>1016</v>
      </c>
      <c r="I47" s="79" t="s">
        <v>524</v>
      </c>
    </row>
    <row r="48" spans="1:9" ht="25.95" customHeight="1" x14ac:dyDescent="0.25">
      <c r="A48" s="67" t="s">
        <v>215</v>
      </c>
      <c r="B48" s="6" t="s">
        <v>848</v>
      </c>
      <c r="C48" s="24">
        <v>350000</v>
      </c>
      <c r="D48" s="79" t="s">
        <v>508</v>
      </c>
      <c r="E48" s="80" t="s">
        <v>506</v>
      </c>
      <c r="F48" s="80" t="s">
        <v>490</v>
      </c>
      <c r="G48" s="80" t="s">
        <v>504</v>
      </c>
      <c r="H48" s="80" t="s">
        <v>504</v>
      </c>
      <c r="I48" s="80" t="s">
        <v>1037</v>
      </c>
    </row>
    <row r="49" spans="1:9" ht="25.95" customHeight="1" x14ac:dyDescent="0.25">
      <c r="A49" s="67" t="s">
        <v>216</v>
      </c>
      <c r="B49" s="6" t="s">
        <v>849</v>
      </c>
      <c r="C49" s="24">
        <v>350000</v>
      </c>
      <c r="D49" s="79" t="s">
        <v>508</v>
      </c>
      <c r="E49" s="80" t="s">
        <v>506</v>
      </c>
      <c r="F49" s="80" t="s">
        <v>490</v>
      </c>
      <c r="G49" s="80" t="s">
        <v>504</v>
      </c>
      <c r="H49" s="80" t="s">
        <v>504</v>
      </c>
      <c r="I49" s="80" t="s">
        <v>1037</v>
      </c>
    </row>
    <row r="50" spans="1:9" ht="25.95" customHeight="1" x14ac:dyDescent="0.25">
      <c r="A50" s="67" t="s">
        <v>217</v>
      </c>
      <c r="B50" s="6" t="s">
        <v>695</v>
      </c>
      <c r="C50" s="24">
        <f>C51+C52+C53+C54</f>
        <v>83000</v>
      </c>
      <c r="D50" s="79"/>
      <c r="E50" s="80"/>
      <c r="F50" s="80"/>
      <c r="G50" s="80"/>
      <c r="H50" s="80"/>
      <c r="I50" s="79"/>
    </row>
    <row r="51" spans="1:9" ht="25.95" customHeight="1" x14ac:dyDescent="0.25">
      <c r="A51" s="55" t="s">
        <v>218</v>
      </c>
      <c r="B51" s="8" t="s">
        <v>325</v>
      </c>
      <c r="C51" s="29">
        <v>40000</v>
      </c>
      <c r="D51" s="79" t="s">
        <v>514</v>
      </c>
      <c r="E51" s="80" t="s">
        <v>494</v>
      </c>
      <c r="F51" s="80" t="s">
        <v>490</v>
      </c>
      <c r="G51" s="80" t="s">
        <v>491</v>
      </c>
      <c r="H51" s="80" t="s">
        <v>1016</v>
      </c>
      <c r="I51" s="80">
        <v>511</v>
      </c>
    </row>
    <row r="52" spans="1:9" ht="25.95" customHeight="1" x14ac:dyDescent="0.25">
      <c r="A52" s="55" t="s">
        <v>219</v>
      </c>
      <c r="B52" s="8" t="s">
        <v>327</v>
      </c>
      <c r="C52" s="29">
        <v>34000</v>
      </c>
      <c r="D52" s="79" t="s">
        <v>514</v>
      </c>
      <c r="E52" s="80" t="s">
        <v>494</v>
      </c>
      <c r="F52" s="80" t="s">
        <v>490</v>
      </c>
      <c r="G52" s="80" t="s">
        <v>515</v>
      </c>
      <c r="H52" s="80" t="s">
        <v>1016</v>
      </c>
      <c r="I52" s="80">
        <v>511</v>
      </c>
    </row>
    <row r="53" spans="1:9" ht="25.95" customHeight="1" x14ac:dyDescent="0.25">
      <c r="A53" s="55" t="s">
        <v>220</v>
      </c>
      <c r="B53" s="8" t="s">
        <v>328</v>
      </c>
      <c r="C53" s="29">
        <v>6000</v>
      </c>
      <c r="D53" s="79" t="s">
        <v>514</v>
      </c>
      <c r="E53" s="80" t="s">
        <v>500</v>
      </c>
      <c r="F53" s="80" t="s">
        <v>490</v>
      </c>
      <c r="G53" s="80" t="s">
        <v>491</v>
      </c>
      <c r="H53" s="80" t="s">
        <v>1018</v>
      </c>
      <c r="I53" s="80">
        <v>511</v>
      </c>
    </row>
    <row r="54" spans="1:9" ht="25.95" customHeight="1" x14ac:dyDescent="0.25">
      <c r="A54" s="55" t="s">
        <v>221</v>
      </c>
      <c r="B54" s="8" t="s">
        <v>816</v>
      </c>
      <c r="C54" s="29">
        <v>3000</v>
      </c>
      <c r="D54" s="79" t="s">
        <v>514</v>
      </c>
      <c r="E54" s="80" t="s">
        <v>500</v>
      </c>
      <c r="F54" s="80" t="s">
        <v>490</v>
      </c>
      <c r="G54" s="80" t="s">
        <v>491</v>
      </c>
      <c r="H54" s="80" t="s">
        <v>1016</v>
      </c>
      <c r="I54" s="80">
        <v>511</v>
      </c>
    </row>
    <row r="55" spans="1:9" ht="25.95" customHeight="1" x14ac:dyDescent="0.25">
      <c r="A55" s="67" t="s">
        <v>225</v>
      </c>
      <c r="B55" s="6" t="s">
        <v>757</v>
      </c>
      <c r="C55" s="24">
        <f>C56+C57+C58+C59+C60+C61+C62+C63+C64+C65+C66+C67+C68+C69</f>
        <v>226000</v>
      </c>
      <c r="D55" s="79"/>
      <c r="E55" s="80"/>
      <c r="F55" s="80"/>
      <c r="G55" s="80"/>
      <c r="H55" s="80"/>
      <c r="I55" s="79"/>
    </row>
    <row r="56" spans="1:9" ht="25.95" customHeight="1" x14ac:dyDescent="0.25">
      <c r="A56" s="55" t="s">
        <v>226</v>
      </c>
      <c r="B56" s="8" t="s">
        <v>440</v>
      </c>
      <c r="C56" s="29">
        <v>20000</v>
      </c>
      <c r="D56" s="79" t="s">
        <v>489</v>
      </c>
      <c r="E56" s="80" t="s">
        <v>494</v>
      </c>
      <c r="F56" s="80" t="s">
        <v>490</v>
      </c>
      <c r="G56" s="80" t="s">
        <v>491</v>
      </c>
      <c r="H56" s="80" t="s">
        <v>1016</v>
      </c>
      <c r="I56" s="80" t="s">
        <v>1037</v>
      </c>
    </row>
    <row r="57" spans="1:9" ht="25.95" customHeight="1" x14ac:dyDescent="0.25">
      <c r="A57" s="55" t="s">
        <v>227</v>
      </c>
      <c r="B57" s="8" t="s">
        <v>441</v>
      </c>
      <c r="C57" s="29">
        <v>20000</v>
      </c>
      <c r="D57" s="79" t="s">
        <v>489</v>
      </c>
      <c r="E57" s="80" t="s">
        <v>494</v>
      </c>
      <c r="F57" s="80" t="s">
        <v>490</v>
      </c>
      <c r="G57" s="80" t="s">
        <v>491</v>
      </c>
      <c r="H57" s="80" t="s">
        <v>1016</v>
      </c>
      <c r="I57" s="80" t="s">
        <v>1037</v>
      </c>
    </row>
    <row r="58" spans="1:9" ht="25.95" customHeight="1" x14ac:dyDescent="0.25">
      <c r="A58" s="55" t="s">
        <v>451</v>
      </c>
      <c r="B58" s="8" t="s">
        <v>443</v>
      </c>
      <c r="C58" s="29">
        <v>25000</v>
      </c>
      <c r="D58" s="79" t="s">
        <v>489</v>
      </c>
      <c r="E58" s="80" t="s">
        <v>494</v>
      </c>
      <c r="F58" s="80" t="s">
        <v>490</v>
      </c>
      <c r="G58" s="80" t="s">
        <v>491</v>
      </c>
      <c r="H58" s="80" t="s">
        <v>1016</v>
      </c>
      <c r="I58" s="80" t="s">
        <v>1037</v>
      </c>
    </row>
    <row r="59" spans="1:9" ht="25.95" customHeight="1" x14ac:dyDescent="0.25">
      <c r="A59" s="55" t="s">
        <v>905</v>
      </c>
      <c r="B59" s="8" t="s">
        <v>442</v>
      </c>
      <c r="C59" s="29">
        <v>25000</v>
      </c>
      <c r="D59" s="79" t="s">
        <v>489</v>
      </c>
      <c r="E59" s="80" t="s">
        <v>494</v>
      </c>
      <c r="F59" s="80" t="s">
        <v>490</v>
      </c>
      <c r="G59" s="80" t="s">
        <v>491</v>
      </c>
      <c r="H59" s="80" t="s">
        <v>1016</v>
      </c>
      <c r="I59" s="80" t="s">
        <v>1037</v>
      </c>
    </row>
    <row r="60" spans="1:9" ht="25.95" customHeight="1" x14ac:dyDescent="0.25">
      <c r="A60" s="55" t="s">
        <v>906</v>
      </c>
      <c r="B60" s="8" t="s">
        <v>638</v>
      </c>
      <c r="C60" s="29">
        <v>25000</v>
      </c>
      <c r="D60" s="79" t="s">
        <v>501</v>
      </c>
      <c r="E60" s="80" t="s">
        <v>494</v>
      </c>
      <c r="F60" s="80" t="s">
        <v>490</v>
      </c>
      <c r="G60" s="80" t="s">
        <v>491</v>
      </c>
      <c r="H60" s="80" t="s">
        <v>1016</v>
      </c>
      <c r="I60" s="80" t="s">
        <v>1037</v>
      </c>
    </row>
    <row r="61" spans="1:9" ht="25.95" customHeight="1" x14ac:dyDescent="0.25">
      <c r="A61" s="55" t="s">
        <v>907</v>
      </c>
      <c r="B61" s="8" t="s">
        <v>639</v>
      </c>
      <c r="C61" s="29">
        <v>42000</v>
      </c>
      <c r="D61" s="79" t="s">
        <v>501</v>
      </c>
      <c r="E61" s="80" t="s">
        <v>494</v>
      </c>
      <c r="F61" s="80" t="s">
        <v>490</v>
      </c>
      <c r="G61" s="80" t="s">
        <v>491</v>
      </c>
      <c r="H61" s="80" t="s">
        <v>1016</v>
      </c>
      <c r="I61" s="80" t="s">
        <v>1037</v>
      </c>
    </row>
    <row r="62" spans="1:9" ht="25.95" customHeight="1" x14ac:dyDescent="0.25">
      <c r="A62" s="55" t="s">
        <v>908</v>
      </c>
      <c r="B62" s="8" t="s">
        <v>670</v>
      </c>
      <c r="C62" s="29">
        <v>10000</v>
      </c>
      <c r="D62" s="79" t="s">
        <v>489</v>
      </c>
      <c r="E62" s="80" t="s">
        <v>494</v>
      </c>
      <c r="F62" s="80" t="s">
        <v>490</v>
      </c>
      <c r="G62" s="80" t="s">
        <v>491</v>
      </c>
      <c r="H62" s="80" t="s">
        <v>1016</v>
      </c>
      <c r="I62" s="80">
        <v>511</v>
      </c>
    </row>
    <row r="63" spans="1:9" ht="25.95" customHeight="1" x14ac:dyDescent="0.25">
      <c r="A63" s="55" t="s">
        <v>909</v>
      </c>
      <c r="B63" s="8" t="s">
        <v>671</v>
      </c>
      <c r="C63" s="29">
        <v>10000</v>
      </c>
      <c r="D63" s="79" t="s">
        <v>489</v>
      </c>
      <c r="E63" s="80" t="s">
        <v>494</v>
      </c>
      <c r="F63" s="80" t="s">
        <v>490</v>
      </c>
      <c r="G63" s="80" t="s">
        <v>491</v>
      </c>
      <c r="H63" s="80" t="s">
        <v>1016</v>
      </c>
      <c r="I63" s="80">
        <v>511</v>
      </c>
    </row>
    <row r="64" spans="1:9" ht="25.95" customHeight="1" x14ac:dyDescent="0.25">
      <c r="A64" s="55" t="s">
        <v>910</v>
      </c>
      <c r="B64" s="8" t="s">
        <v>819</v>
      </c>
      <c r="C64" s="29">
        <v>3000</v>
      </c>
      <c r="D64" s="79" t="s">
        <v>489</v>
      </c>
      <c r="E64" s="80" t="s">
        <v>500</v>
      </c>
      <c r="F64" s="80" t="s">
        <v>490</v>
      </c>
      <c r="G64" s="80" t="s">
        <v>538</v>
      </c>
      <c r="H64" s="80" t="s">
        <v>1016</v>
      </c>
      <c r="I64" s="80">
        <v>511</v>
      </c>
    </row>
    <row r="65" spans="1:9" ht="25.95" customHeight="1" x14ac:dyDescent="0.25">
      <c r="A65" s="55" t="s">
        <v>912</v>
      </c>
      <c r="B65" s="8" t="s">
        <v>735</v>
      </c>
      <c r="C65" s="29">
        <v>6000</v>
      </c>
      <c r="D65" s="79" t="s">
        <v>489</v>
      </c>
      <c r="E65" s="80" t="s">
        <v>500</v>
      </c>
      <c r="F65" s="80" t="s">
        <v>490</v>
      </c>
      <c r="G65" s="80" t="s">
        <v>491</v>
      </c>
      <c r="H65" s="80" t="s">
        <v>1016</v>
      </c>
      <c r="I65" s="80">
        <v>511</v>
      </c>
    </row>
    <row r="66" spans="1:9" ht="25.95" customHeight="1" x14ac:dyDescent="0.25">
      <c r="A66" s="55" t="s">
        <v>911</v>
      </c>
      <c r="B66" s="8" t="s">
        <v>445</v>
      </c>
      <c r="C66" s="29">
        <v>10000</v>
      </c>
      <c r="D66" s="79" t="s">
        <v>489</v>
      </c>
      <c r="E66" s="80" t="s">
        <v>494</v>
      </c>
      <c r="F66" s="80" t="s">
        <v>490</v>
      </c>
      <c r="G66" s="80" t="s">
        <v>504</v>
      </c>
      <c r="H66" s="80" t="s">
        <v>504</v>
      </c>
      <c r="I66" s="80">
        <v>511</v>
      </c>
    </row>
    <row r="67" spans="1:9" ht="25.95" customHeight="1" x14ac:dyDescent="0.25">
      <c r="A67" s="55" t="s">
        <v>913</v>
      </c>
      <c r="B67" s="8" t="s">
        <v>736</v>
      </c>
      <c r="C67" s="29">
        <v>20000</v>
      </c>
      <c r="D67" s="79" t="s">
        <v>489</v>
      </c>
      <c r="E67" s="80" t="s">
        <v>494</v>
      </c>
      <c r="F67" s="80" t="s">
        <v>490</v>
      </c>
      <c r="G67" s="80" t="s">
        <v>491</v>
      </c>
      <c r="H67" s="80" t="s">
        <v>1016</v>
      </c>
      <c r="I67" s="80">
        <v>511</v>
      </c>
    </row>
    <row r="68" spans="1:9" ht="25.95" customHeight="1" x14ac:dyDescent="0.25">
      <c r="A68" s="55" t="s">
        <v>914</v>
      </c>
      <c r="B68" s="8" t="s">
        <v>446</v>
      </c>
      <c r="C68" s="29">
        <v>4000</v>
      </c>
      <c r="D68" s="79" t="s">
        <v>501</v>
      </c>
      <c r="E68" s="80" t="s">
        <v>500</v>
      </c>
      <c r="F68" s="80" t="s">
        <v>490</v>
      </c>
      <c r="G68" s="80" t="s">
        <v>491</v>
      </c>
      <c r="H68" s="80" t="s">
        <v>1016</v>
      </c>
      <c r="I68" s="80" t="s">
        <v>1037</v>
      </c>
    </row>
    <row r="69" spans="1:9" ht="25.95" customHeight="1" x14ac:dyDescent="0.25">
      <c r="A69" s="55" t="s">
        <v>915</v>
      </c>
      <c r="B69" s="8" t="s">
        <v>439</v>
      </c>
      <c r="C69" s="29">
        <v>6000</v>
      </c>
      <c r="D69" s="79" t="s">
        <v>489</v>
      </c>
      <c r="E69" s="80" t="s">
        <v>500</v>
      </c>
      <c r="F69" s="80" t="s">
        <v>490</v>
      </c>
      <c r="G69" s="80" t="s">
        <v>504</v>
      </c>
      <c r="H69" s="80" t="s">
        <v>504</v>
      </c>
      <c r="I69" s="80">
        <v>511</v>
      </c>
    </row>
    <row r="70" spans="1:9" ht="25.95" customHeight="1" x14ac:dyDescent="0.25">
      <c r="A70" s="67" t="s">
        <v>228</v>
      </c>
      <c r="B70" s="6" t="s">
        <v>303</v>
      </c>
      <c r="C70" s="24">
        <f>C71+C72+C73+C74+C75+C76+C77+C79+C80+C78</f>
        <v>171000</v>
      </c>
      <c r="D70" s="79"/>
      <c r="E70" s="80"/>
      <c r="F70" s="80"/>
      <c r="G70" s="80"/>
      <c r="H70" s="80"/>
      <c r="I70" s="79"/>
    </row>
    <row r="71" spans="1:9" ht="25.95" customHeight="1" x14ac:dyDescent="0.25">
      <c r="A71" s="55" t="s">
        <v>916</v>
      </c>
      <c r="B71" s="8" t="s">
        <v>305</v>
      </c>
      <c r="C71" s="29">
        <v>80000</v>
      </c>
      <c r="D71" s="79" t="s">
        <v>501</v>
      </c>
      <c r="E71" s="80" t="s">
        <v>506</v>
      </c>
      <c r="F71" s="80" t="s">
        <v>490</v>
      </c>
      <c r="G71" s="79" t="s">
        <v>496</v>
      </c>
      <c r="H71" s="79" t="s">
        <v>1016</v>
      </c>
      <c r="I71" s="80">
        <v>511</v>
      </c>
    </row>
    <row r="72" spans="1:9" ht="25.95" customHeight="1" x14ac:dyDescent="0.25">
      <c r="A72" s="55" t="s">
        <v>917</v>
      </c>
      <c r="B72" s="8" t="s">
        <v>307</v>
      </c>
      <c r="C72" s="29">
        <v>6000</v>
      </c>
      <c r="D72" s="79" t="s">
        <v>501</v>
      </c>
      <c r="E72" s="80" t="s">
        <v>500</v>
      </c>
      <c r="F72" s="80" t="s">
        <v>490</v>
      </c>
      <c r="G72" s="80" t="s">
        <v>504</v>
      </c>
      <c r="H72" s="80" t="s">
        <v>504</v>
      </c>
      <c r="I72" s="80">
        <v>511</v>
      </c>
    </row>
    <row r="73" spans="1:9" ht="25.95" customHeight="1" x14ac:dyDescent="0.25">
      <c r="A73" s="55" t="s">
        <v>918</v>
      </c>
      <c r="B73" s="8" t="s">
        <v>705</v>
      </c>
      <c r="C73" s="29">
        <v>17000</v>
      </c>
      <c r="D73" s="79" t="s">
        <v>514</v>
      </c>
      <c r="E73" s="80" t="s">
        <v>494</v>
      </c>
      <c r="F73" s="80" t="s">
        <v>490</v>
      </c>
      <c r="G73" s="79" t="s">
        <v>515</v>
      </c>
      <c r="H73" s="79" t="s">
        <v>1016</v>
      </c>
      <c r="I73" s="80">
        <v>511</v>
      </c>
    </row>
    <row r="74" spans="1:9" ht="25.95" customHeight="1" x14ac:dyDescent="0.25">
      <c r="A74" s="55" t="s">
        <v>919</v>
      </c>
      <c r="B74" s="8" t="s">
        <v>311</v>
      </c>
      <c r="C74" s="29">
        <v>16000</v>
      </c>
      <c r="D74" s="79" t="s">
        <v>497</v>
      </c>
      <c r="E74" s="80" t="s">
        <v>494</v>
      </c>
      <c r="F74" s="80" t="s">
        <v>490</v>
      </c>
      <c r="G74" s="79" t="s">
        <v>491</v>
      </c>
      <c r="H74" s="79" t="s">
        <v>1016</v>
      </c>
      <c r="I74" s="80">
        <v>511</v>
      </c>
    </row>
    <row r="75" spans="1:9" ht="25.95" customHeight="1" x14ac:dyDescent="0.25">
      <c r="A75" s="55" t="s">
        <v>920</v>
      </c>
      <c r="B75" s="8" t="s">
        <v>313</v>
      </c>
      <c r="C75" s="29">
        <v>20000</v>
      </c>
      <c r="D75" s="79" t="s">
        <v>497</v>
      </c>
      <c r="E75" s="80" t="s">
        <v>494</v>
      </c>
      <c r="F75" s="80" t="s">
        <v>490</v>
      </c>
      <c r="G75" s="80" t="s">
        <v>496</v>
      </c>
      <c r="H75" s="80" t="s">
        <v>1016</v>
      </c>
      <c r="I75" s="80">
        <v>511</v>
      </c>
    </row>
    <row r="76" spans="1:9" ht="25.95" customHeight="1" x14ac:dyDescent="0.25">
      <c r="A76" s="55" t="s">
        <v>921</v>
      </c>
      <c r="B76" s="8" t="s">
        <v>315</v>
      </c>
      <c r="C76" s="29">
        <v>13000</v>
      </c>
      <c r="D76" s="79" t="s">
        <v>489</v>
      </c>
      <c r="E76" s="80" t="s">
        <v>494</v>
      </c>
      <c r="F76" s="80" t="s">
        <v>490</v>
      </c>
      <c r="G76" s="79" t="s">
        <v>491</v>
      </c>
      <c r="H76" s="79" t="s">
        <v>1016</v>
      </c>
      <c r="I76" s="80">
        <v>511</v>
      </c>
    </row>
    <row r="77" spans="1:9" ht="25.95" customHeight="1" x14ac:dyDescent="0.25">
      <c r="A77" s="55" t="s">
        <v>922</v>
      </c>
      <c r="B77" s="8" t="s">
        <v>1004</v>
      </c>
      <c r="C77" s="29">
        <v>6000</v>
      </c>
      <c r="D77" s="79" t="s">
        <v>497</v>
      </c>
      <c r="E77" s="80" t="s">
        <v>500</v>
      </c>
      <c r="F77" s="80" t="s">
        <v>490</v>
      </c>
      <c r="G77" s="79" t="s">
        <v>491</v>
      </c>
      <c r="H77" s="79" t="s">
        <v>1016</v>
      </c>
      <c r="I77" s="80">
        <v>511</v>
      </c>
    </row>
    <row r="78" spans="1:9" ht="25.95" customHeight="1" x14ac:dyDescent="0.25">
      <c r="A78" s="55" t="s">
        <v>923</v>
      </c>
      <c r="B78" s="8" t="s">
        <v>900</v>
      </c>
      <c r="C78" s="29">
        <v>1000</v>
      </c>
      <c r="D78" s="79" t="s">
        <v>497</v>
      </c>
      <c r="E78" s="80" t="s">
        <v>500</v>
      </c>
      <c r="F78" s="80" t="s">
        <v>490</v>
      </c>
      <c r="G78" s="79" t="s">
        <v>491</v>
      </c>
      <c r="H78" s="79" t="s">
        <v>1016</v>
      </c>
      <c r="I78" s="80">
        <v>511</v>
      </c>
    </row>
    <row r="79" spans="1:9" ht="25.95" customHeight="1" x14ac:dyDescent="0.25">
      <c r="A79" s="55" t="s">
        <v>924</v>
      </c>
      <c r="B79" s="8" t="s">
        <v>608</v>
      </c>
      <c r="C79" s="29">
        <v>6000</v>
      </c>
      <c r="D79" s="79" t="s">
        <v>497</v>
      </c>
      <c r="E79" s="80" t="s">
        <v>500</v>
      </c>
      <c r="F79" s="80" t="s">
        <v>490</v>
      </c>
      <c r="G79" s="80" t="s">
        <v>504</v>
      </c>
      <c r="H79" s="80" t="s">
        <v>504</v>
      </c>
      <c r="I79" s="80">
        <v>511</v>
      </c>
    </row>
    <row r="80" spans="1:9" ht="25.95" customHeight="1" x14ac:dyDescent="0.25">
      <c r="A80" s="55" t="s">
        <v>925</v>
      </c>
      <c r="B80" s="8" t="s">
        <v>672</v>
      </c>
      <c r="C80" s="29">
        <v>6000</v>
      </c>
      <c r="D80" s="79" t="s">
        <v>497</v>
      </c>
      <c r="E80" s="80" t="s">
        <v>500</v>
      </c>
      <c r="F80" s="80" t="s">
        <v>490</v>
      </c>
      <c r="G80" s="80" t="s">
        <v>504</v>
      </c>
      <c r="H80" s="80" t="s">
        <v>504</v>
      </c>
      <c r="I80" s="80">
        <v>511</v>
      </c>
    </row>
    <row r="81" spans="1:9" ht="25.95" customHeight="1" x14ac:dyDescent="0.25">
      <c r="A81" s="67" t="s">
        <v>229</v>
      </c>
      <c r="B81" s="6" t="s">
        <v>73</v>
      </c>
      <c r="C81" s="24">
        <f>C82+C83+C85+C87+C88+C84+C86</f>
        <v>77000</v>
      </c>
      <c r="D81" s="79"/>
      <c r="E81" s="80"/>
      <c r="F81" s="80"/>
      <c r="G81" s="80"/>
      <c r="H81" s="80"/>
      <c r="I81" s="79"/>
    </row>
    <row r="82" spans="1:9" ht="25.95" customHeight="1" x14ac:dyDescent="0.25">
      <c r="A82" s="55" t="s">
        <v>926</v>
      </c>
      <c r="B82" s="8" t="s">
        <v>609</v>
      </c>
      <c r="C82" s="29">
        <v>21000</v>
      </c>
      <c r="D82" s="79" t="s">
        <v>497</v>
      </c>
      <c r="E82" s="80" t="s">
        <v>494</v>
      </c>
      <c r="F82" s="80" t="s">
        <v>490</v>
      </c>
      <c r="G82" s="79" t="s">
        <v>496</v>
      </c>
      <c r="H82" s="79" t="s">
        <v>1016</v>
      </c>
      <c r="I82" s="80">
        <v>514</v>
      </c>
    </row>
    <row r="83" spans="1:9" ht="25.95" customHeight="1" x14ac:dyDescent="0.25">
      <c r="A83" s="55" t="s">
        <v>927</v>
      </c>
      <c r="B83" s="8" t="s">
        <v>610</v>
      </c>
      <c r="C83" s="29">
        <v>4000</v>
      </c>
      <c r="D83" s="79" t="s">
        <v>497</v>
      </c>
      <c r="E83" s="80" t="s">
        <v>500</v>
      </c>
      <c r="F83" s="80" t="s">
        <v>490</v>
      </c>
      <c r="G83" s="79" t="s">
        <v>491</v>
      </c>
      <c r="H83" s="79" t="s">
        <v>1020</v>
      </c>
      <c r="I83" s="84" t="s">
        <v>505</v>
      </c>
    </row>
    <row r="84" spans="1:9" ht="25.95" customHeight="1" x14ac:dyDescent="0.25">
      <c r="A84" s="55" t="s">
        <v>928</v>
      </c>
      <c r="B84" s="8" t="s">
        <v>889</v>
      </c>
      <c r="C84" s="29">
        <v>3000</v>
      </c>
      <c r="D84" s="81" t="s">
        <v>489</v>
      </c>
      <c r="E84" s="80" t="s">
        <v>500</v>
      </c>
      <c r="F84" s="80" t="s">
        <v>490</v>
      </c>
      <c r="G84" s="79" t="s">
        <v>491</v>
      </c>
      <c r="H84" s="79" t="s">
        <v>1020</v>
      </c>
      <c r="I84" s="79" t="s">
        <v>524</v>
      </c>
    </row>
    <row r="85" spans="1:9" ht="25.95" customHeight="1" x14ac:dyDescent="0.25">
      <c r="A85" s="55" t="s">
        <v>929</v>
      </c>
      <c r="B85" s="8" t="s">
        <v>868</v>
      </c>
      <c r="C85" s="29">
        <v>15000</v>
      </c>
      <c r="D85" s="81" t="s">
        <v>499</v>
      </c>
      <c r="E85" s="80" t="s">
        <v>494</v>
      </c>
      <c r="F85" s="80" t="s">
        <v>490</v>
      </c>
      <c r="G85" s="79" t="s">
        <v>491</v>
      </c>
      <c r="H85" s="79" t="s">
        <v>1020</v>
      </c>
      <c r="I85" s="79" t="s">
        <v>524</v>
      </c>
    </row>
    <row r="86" spans="1:9" ht="25.95" customHeight="1" x14ac:dyDescent="0.25">
      <c r="A86" s="55" t="s">
        <v>930</v>
      </c>
      <c r="B86" s="8" t="s">
        <v>890</v>
      </c>
      <c r="C86" s="29">
        <v>2000</v>
      </c>
      <c r="D86" s="81" t="s">
        <v>499</v>
      </c>
      <c r="E86" s="80" t="s">
        <v>500</v>
      </c>
      <c r="F86" s="80" t="s">
        <v>490</v>
      </c>
      <c r="G86" s="79" t="s">
        <v>491</v>
      </c>
      <c r="H86" s="79" t="s">
        <v>1020</v>
      </c>
      <c r="I86" s="79" t="s">
        <v>524</v>
      </c>
    </row>
    <row r="87" spans="1:9" ht="25.95" customHeight="1" x14ac:dyDescent="0.25">
      <c r="A87" s="55" t="s">
        <v>931</v>
      </c>
      <c r="B87" s="8" t="s">
        <v>863</v>
      </c>
      <c r="C87" s="29">
        <v>25000</v>
      </c>
      <c r="D87" s="81" t="s">
        <v>499</v>
      </c>
      <c r="E87" s="80" t="s">
        <v>494</v>
      </c>
      <c r="F87" s="80" t="s">
        <v>490</v>
      </c>
      <c r="G87" s="79" t="s">
        <v>491</v>
      </c>
      <c r="H87" s="79" t="s">
        <v>1020</v>
      </c>
      <c r="I87" s="79" t="s">
        <v>524</v>
      </c>
    </row>
    <row r="88" spans="1:9" ht="25.95" customHeight="1" x14ac:dyDescent="0.25">
      <c r="A88" s="55" t="s">
        <v>932</v>
      </c>
      <c r="B88" s="8" t="s">
        <v>864</v>
      </c>
      <c r="C88" s="29">
        <v>7000</v>
      </c>
      <c r="D88" s="81" t="s">
        <v>499</v>
      </c>
      <c r="E88" s="80" t="s">
        <v>494</v>
      </c>
      <c r="F88" s="80" t="s">
        <v>490</v>
      </c>
      <c r="G88" s="79" t="s">
        <v>491</v>
      </c>
      <c r="H88" s="79" t="s">
        <v>1020</v>
      </c>
      <c r="I88" s="79" t="s">
        <v>524</v>
      </c>
    </row>
    <row r="89" spans="1:9" ht="25.95" customHeight="1" x14ac:dyDescent="0.25">
      <c r="A89" s="67" t="s">
        <v>230</v>
      </c>
      <c r="B89" s="6" t="s">
        <v>874</v>
      </c>
      <c r="C89" s="24">
        <v>100000</v>
      </c>
      <c r="D89" s="79" t="s">
        <v>517</v>
      </c>
      <c r="E89" s="80" t="s">
        <v>506</v>
      </c>
      <c r="F89" s="80" t="s">
        <v>490</v>
      </c>
      <c r="G89" s="79" t="s">
        <v>496</v>
      </c>
      <c r="H89" s="79" t="s">
        <v>1020</v>
      </c>
      <c r="I89" s="84" t="s">
        <v>521</v>
      </c>
    </row>
    <row r="90" spans="1:9" ht="25.95" customHeight="1" x14ac:dyDescent="0.25">
      <c r="A90" s="67" t="s">
        <v>231</v>
      </c>
      <c r="B90" s="6" t="s">
        <v>76</v>
      </c>
      <c r="C90" s="24">
        <v>40000</v>
      </c>
      <c r="D90" s="79" t="s">
        <v>517</v>
      </c>
      <c r="E90" s="80" t="s">
        <v>494</v>
      </c>
      <c r="F90" s="80" t="s">
        <v>490</v>
      </c>
      <c r="G90" s="79" t="s">
        <v>538</v>
      </c>
      <c r="H90" s="79" t="s">
        <v>1016</v>
      </c>
      <c r="I90" s="80">
        <v>511</v>
      </c>
    </row>
    <row r="91" spans="1:9" ht="25.95" customHeight="1" x14ac:dyDescent="0.25">
      <c r="A91" s="67" t="s">
        <v>232</v>
      </c>
      <c r="B91" s="6" t="s">
        <v>321</v>
      </c>
      <c r="C91" s="24">
        <v>10000</v>
      </c>
      <c r="D91" s="79" t="s">
        <v>489</v>
      </c>
      <c r="E91" s="80" t="s">
        <v>494</v>
      </c>
      <c r="F91" s="80" t="s">
        <v>490</v>
      </c>
      <c r="G91" s="79" t="s">
        <v>496</v>
      </c>
      <c r="H91" s="79" t="s">
        <v>1016</v>
      </c>
      <c r="I91" s="84" t="s">
        <v>524</v>
      </c>
    </row>
    <row r="92" spans="1:9" ht="25.95" customHeight="1" x14ac:dyDescent="0.25">
      <c r="A92" s="67" t="s">
        <v>233</v>
      </c>
      <c r="B92" s="6" t="s">
        <v>737</v>
      </c>
      <c r="C92" s="24">
        <v>6000</v>
      </c>
      <c r="D92" s="79" t="s">
        <v>498</v>
      </c>
      <c r="E92" s="80" t="s">
        <v>500</v>
      </c>
      <c r="F92" s="80" t="s">
        <v>490</v>
      </c>
      <c r="G92" s="79" t="s">
        <v>538</v>
      </c>
      <c r="H92" s="79" t="s">
        <v>1016</v>
      </c>
      <c r="I92" s="80">
        <v>532</v>
      </c>
    </row>
    <row r="93" spans="1:9" ht="25.95" customHeight="1" x14ac:dyDescent="0.25">
      <c r="A93" s="67" t="s">
        <v>234</v>
      </c>
      <c r="B93" s="6" t="s">
        <v>853</v>
      </c>
      <c r="C93" s="24">
        <v>10000</v>
      </c>
      <c r="D93" s="79" t="s">
        <v>501</v>
      </c>
      <c r="E93" s="80" t="s">
        <v>494</v>
      </c>
      <c r="F93" s="80" t="s">
        <v>490</v>
      </c>
      <c r="G93" s="79" t="s">
        <v>491</v>
      </c>
      <c r="H93" s="79" t="s">
        <v>1020</v>
      </c>
      <c r="I93" s="79" t="s">
        <v>1037</v>
      </c>
    </row>
    <row r="94" spans="1:9" ht="25.95" customHeight="1" x14ac:dyDescent="0.25">
      <c r="A94" s="67" t="s">
        <v>239</v>
      </c>
      <c r="B94" s="6" t="s">
        <v>758</v>
      </c>
      <c r="C94" s="24">
        <v>1000</v>
      </c>
      <c r="D94" s="79" t="s">
        <v>518</v>
      </c>
      <c r="E94" s="80" t="s">
        <v>500</v>
      </c>
      <c r="F94" s="80" t="s">
        <v>490</v>
      </c>
      <c r="G94" s="79" t="s">
        <v>496</v>
      </c>
      <c r="H94" s="79" t="s">
        <v>1018</v>
      </c>
      <c r="I94" s="80">
        <v>511</v>
      </c>
    </row>
    <row r="95" spans="1:9" ht="25.95" customHeight="1" x14ac:dyDescent="0.25">
      <c r="A95" s="67" t="s">
        <v>243</v>
      </c>
      <c r="B95" s="6" t="s">
        <v>108</v>
      </c>
      <c r="C95" s="24">
        <v>2500</v>
      </c>
      <c r="D95" s="79" t="s">
        <v>519</v>
      </c>
      <c r="E95" s="80" t="s">
        <v>500</v>
      </c>
      <c r="F95" s="80" t="s">
        <v>490</v>
      </c>
      <c r="G95" s="79" t="s">
        <v>491</v>
      </c>
      <c r="H95" s="79" t="s">
        <v>1018</v>
      </c>
      <c r="I95" s="84" t="s">
        <v>524</v>
      </c>
    </row>
    <row r="96" spans="1:9" ht="25.95" customHeight="1" x14ac:dyDescent="0.25">
      <c r="A96" s="67" t="s">
        <v>246</v>
      </c>
      <c r="B96" s="6" t="s">
        <v>637</v>
      </c>
      <c r="C96" s="24">
        <v>45000</v>
      </c>
      <c r="D96" s="79" t="s">
        <v>519</v>
      </c>
      <c r="E96" s="80" t="s">
        <v>494</v>
      </c>
      <c r="F96" s="80" t="s">
        <v>490</v>
      </c>
      <c r="G96" s="79" t="s">
        <v>491</v>
      </c>
      <c r="H96" s="79" t="s">
        <v>1016</v>
      </c>
      <c r="I96" s="80">
        <v>514</v>
      </c>
    </row>
    <row r="97" spans="1:9" ht="25.95" customHeight="1" x14ac:dyDescent="0.25">
      <c r="A97" s="67" t="s">
        <v>247</v>
      </c>
      <c r="B97" s="6" t="s">
        <v>891</v>
      </c>
      <c r="C97" s="24">
        <v>6000</v>
      </c>
      <c r="D97" s="79" t="s">
        <v>519</v>
      </c>
      <c r="E97" s="80" t="s">
        <v>500</v>
      </c>
      <c r="F97" s="80" t="s">
        <v>490</v>
      </c>
      <c r="G97" s="80" t="s">
        <v>504</v>
      </c>
      <c r="H97" s="80" t="s">
        <v>504</v>
      </c>
      <c r="I97" s="84" t="s">
        <v>523</v>
      </c>
    </row>
    <row r="98" spans="1:9" ht="25.95" customHeight="1" x14ac:dyDescent="0.25">
      <c r="A98" s="67" t="s">
        <v>248</v>
      </c>
      <c r="B98" s="6" t="s">
        <v>809</v>
      </c>
      <c r="C98" s="24">
        <v>34000</v>
      </c>
      <c r="D98" s="79" t="s">
        <v>519</v>
      </c>
      <c r="E98" s="80" t="s">
        <v>494</v>
      </c>
      <c r="F98" s="80" t="s">
        <v>490</v>
      </c>
      <c r="G98" s="80" t="s">
        <v>504</v>
      </c>
      <c r="H98" s="80" t="s">
        <v>504</v>
      </c>
      <c r="I98" s="80">
        <v>550</v>
      </c>
    </row>
    <row r="99" spans="1:9" ht="25.95" customHeight="1" x14ac:dyDescent="0.25">
      <c r="A99" s="71" t="s">
        <v>249</v>
      </c>
      <c r="B99" s="6" t="s">
        <v>759</v>
      </c>
      <c r="C99" s="24">
        <f>C100+C101+C102+C103</f>
        <v>32500</v>
      </c>
      <c r="D99" s="79"/>
      <c r="E99" s="80"/>
      <c r="F99" s="80"/>
      <c r="G99" s="80"/>
      <c r="H99" s="80"/>
      <c r="I99" s="79"/>
    </row>
    <row r="100" spans="1:9" ht="25.95" customHeight="1" x14ac:dyDescent="0.25">
      <c r="A100" s="55" t="s">
        <v>933</v>
      </c>
      <c r="B100" s="8" t="s">
        <v>697</v>
      </c>
      <c r="C100" s="29">
        <v>8000</v>
      </c>
      <c r="D100" s="79" t="s">
        <v>514</v>
      </c>
      <c r="E100" s="80" t="s">
        <v>494</v>
      </c>
      <c r="F100" s="80" t="s">
        <v>490</v>
      </c>
      <c r="G100" s="80" t="s">
        <v>496</v>
      </c>
      <c r="H100" s="80" t="s">
        <v>1021</v>
      </c>
      <c r="I100" s="80">
        <v>511</v>
      </c>
    </row>
    <row r="101" spans="1:9" ht="25.95" customHeight="1" x14ac:dyDescent="0.25">
      <c r="A101" s="55" t="s">
        <v>934</v>
      </c>
      <c r="B101" s="8" t="s">
        <v>698</v>
      </c>
      <c r="C101" s="29">
        <v>20000</v>
      </c>
      <c r="D101" s="79" t="s">
        <v>499</v>
      </c>
      <c r="E101" s="80" t="s">
        <v>494</v>
      </c>
      <c r="F101" s="80" t="s">
        <v>490</v>
      </c>
      <c r="G101" s="80" t="s">
        <v>491</v>
      </c>
      <c r="H101" s="80" t="s">
        <v>1021</v>
      </c>
      <c r="I101" s="79" t="s">
        <v>524</v>
      </c>
    </row>
    <row r="102" spans="1:9" ht="25.95" customHeight="1" x14ac:dyDescent="0.25">
      <c r="A102" s="55" t="s">
        <v>935</v>
      </c>
      <c r="B102" s="8" t="s">
        <v>753</v>
      </c>
      <c r="C102" s="29">
        <v>3000</v>
      </c>
      <c r="D102" s="79" t="s">
        <v>499</v>
      </c>
      <c r="E102" s="80" t="s">
        <v>500</v>
      </c>
      <c r="F102" s="80" t="s">
        <v>490</v>
      </c>
      <c r="G102" s="80" t="s">
        <v>1022</v>
      </c>
      <c r="H102" s="80" t="s">
        <v>1022</v>
      </c>
      <c r="I102" s="80">
        <v>511</v>
      </c>
    </row>
    <row r="103" spans="1:9" ht="25.95" customHeight="1" x14ac:dyDescent="0.25">
      <c r="A103" s="55" t="s">
        <v>936</v>
      </c>
      <c r="B103" s="8" t="s">
        <v>892</v>
      </c>
      <c r="C103" s="29">
        <v>1500</v>
      </c>
      <c r="D103" s="79" t="s">
        <v>499</v>
      </c>
      <c r="E103" s="80" t="s">
        <v>500</v>
      </c>
      <c r="F103" s="80" t="s">
        <v>490</v>
      </c>
      <c r="G103" s="80" t="s">
        <v>491</v>
      </c>
      <c r="H103" s="80" t="s">
        <v>1021</v>
      </c>
      <c r="I103" s="79" t="s">
        <v>524</v>
      </c>
    </row>
    <row r="104" spans="1:9" ht="25.95" customHeight="1" x14ac:dyDescent="0.25">
      <c r="A104" s="67" t="s">
        <v>250</v>
      </c>
      <c r="B104" s="6" t="s">
        <v>699</v>
      </c>
      <c r="C104" s="24">
        <f>C105+C106+C107+C108</f>
        <v>24000</v>
      </c>
      <c r="D104" s="79"/>
      <c r="E104" s="80"/>
      <c r="F104" s="80"/>
      <c r="G104" s="80"/>
      <c r="H104" s="80"/>
      <c r="I104" s="79"/>
    </row>
    <row r="105" spans="1:9" ht="30" customHeight="1" x14ac:dyDescent="0.25">
      <c r="A105" s="55" t="s">
        <v>937</v>
      </c>
      <c r="B105" s="8" t="s">
        <v>611</v>
      </c>
      <c r="C105" s="29">
        <v>6000</v>
      </c>
      <c r="D105" s="79" t="s">
        <v>514</v>
      </c>
      <c r="E105" s="80" t="s">
        <v>500</v>
      </c>
      <c r="F105" s="80" t="s">
        <v>490</v>
      </c>
      <c r="G105" s="79" t="s">
        <v>491</v>
      </c>
      <c r="H105" s="79" t="s">
        <v>1018</v>
      </c>
      <c r="I105" s="80">
        <v>511</v>
      </c>
    </row>
    <row r="106" spans="1:9" ht="30" customHeight="1" x14ac:dyDescent="0.25">
      <c r="A106" s="55" t="s">
        <v>938</v>
      </c>
      <c r="B106" s="8" t="s">
        <v>1005</v>
      </c>
      <c r="C106" s="29">
        <v>6000</v>
      </c>
      <c r="D106" s="79" t="s">
        <v>499</v>
      </c>
      <c r="E106" s="80" t="s">
        <v>500</v>
      </c>
      <c r="F106" s="80" t="s">
        <v>490</v>
      </c>
      <c r="G106" s="79" t="s">
        <v>491</v>
      </c>
      <c r="H106" s="79" t="s">
        <v>1018</v>
      </c>
      <c r="I106" s="80">
        <v>511</v>
      </c>
    </row>
    <row r="107" spans="1:9" ht="30" customHeight="1" x14ac:dyDescent="0.25">
      <c r="A107" s="55" t="s">
        <v>939</v>
      </c>
      <c r="B107" s="8" t="s">
        <v>1006</v>
      </c>
      <c r="C107" s="29">
        <v>6000</v>
      </c>
      <c r="D107" s="79" t="s">
        <v>499</v>
      </c>
      <c r="E107" s="80" t="s">
        <v>500</v>
      </c>
      <c r="F107" s="80" t="s">
        <v>490</v>
      </c>
      <c r="G107" s="79" t="s">
        <v>491</v>
      </c>
      <c r="H107" s="79" t="s">
        <v>1018</v>
      </c>
      <c r="I107" s="80">
        <v>511</v>
      </c>
    </row>
    <row r="108" spans="1:9" ht="30" customHeight="1" x14ac:dyDescent="0.25">
      <c r="A108" s="55" t="s">
        <v>940</v>
      </c>
      <c r="B108" s="8" t="s">
        <v>1007</v>
      </c>
      <c r="C108" s="29">
        <v>6000</v>
      </c>
      <c r="D108" s="79" t="s">
        <v>514</v>
      </c>
      <c r="E108" s="80" t="s">
        <v>500</v>
      </c>
      <c r="F108" s="80" t="s">
        <v>490</v>
      </c>
      <c r="G108" s="79" t="s">
        <v>491</v>
      </c>
      <c r="H108" s="79" t="s">
        <v>1018</v>
      </c>
      <c r="I108" s="80">
        <v>511</v>
      </c>
    </row>
    <row r="109" spans="1:9" ht="25.95" customHeight="1" x14ac:dyDescent="0.25">
      <c r="A109" s="67" t="s">
        <v>251</v>
      </c>
      <c r="B109" s="6" t="s">
        <v>640</v>
      </c>
      <c r="C109" s="24">
        <f>C110+C111+C112</f>
        <v>79000</v>
      </c>
      <c r="D109" s="79"/>
      <c r="E109" s="80"/>
      <c r="F109" s="80"/>
      <c r="G109" s="79"/>
      <c r="H109" s="79"/>
      <c r="I109" s="79"/>
    </row>
    <row r="110" spans="1:9" ht="25.95" customHeight="1" x14ac:dyDescent="0.25">
      <c r="A110" s="55" t="s">
        <v>941</v>
      </c>
      <c r="B110" s="8" t="s">
        <v>665</v>
      </c>
      <c r="C110" s="29">
        <v>6000</v>
      </c>
      <c r="D110" s="79" t="s">
        <v>499</v>
      </c>
      <c r="E110" s="80" t="s">
        <v>500</v>
      </c>
      <c r="F110" s="80" t="s">
        <v>490</v>
      </c>
      <c r="G110" s="79" t="s">
        <v>496</v>
      </c>
      <c r="H110" s="79" t="s">
        <v>1021</v>
      </c>
      <c r="I110" s="80">
        <v>511</v>
      </c>
    </row>
    <row r="111" spans="1:9" ht="25.95" customHeight="1" x14ac:dyDescent="0.25">
      <c r="A111" s="55" t="s">
        <v>942</v>
      </c>
      <c r="B111" s="8" t="s">
        <v>379</v>
      </c>
      <c r="C111" s="29">
        <v>3000</v>
      </c>
      <c r="D111" s="79" t="s">
        <v>514</v>
      </c>
      <c r="E111" s="80" t="s">
        <v>500</v>
      </c>
      <c r="F111" s="80" t="s">
        <v>490</v>
      </c>
      <c r="G111" s="79" t="s">
        <v>515</v>
      </c>
      <c r="H111" s="79" t="s">
        <v>1016</v>
      </c>
      <c r="I111" s="80">
        <v>511</v>
      </c>
    </row>
    <row r="112" spans="1:9" ht="25.95" customHeight="1" x14ac:dyDescent="0.25">
      <c r="A112" s="55" t="s">
        <v>943</v>
      </c>
      <c r="B112" s="8" t="s">
        <v>812</v>
      </c>
      <c r="C112" s="29">
        <v>70000</v>
      </c>
      <c r="D112" s="79" t="s">
        <v>499</v>
      </c>
      <c r="E112" s="80" t="s">
        <v>506</v>
      </c>
      <c r="F112" s="80" t="s">
        <v>490</v>
      </c>
      <c r="G112" s="79" t="s">
        <v>496</v>
      </c>
      <c r="H112" s="79" t="s">
        <v>1021</v>
      </c>
      <c r="I112" s="79" t="s">
        <v>524</v>
      </c>
    </row>
    <row r="113" spans="1:9" ht="25.95" customHeight="1" x14ac:dyDescent="0.25">
      <c r="A113" s="67" t="s">
        <v>252</v>
      </c>
      <c r="B113" s="6" t="s">
        <v>140</v>
      </c>
      <c r="C113" s="24">
        <v>30000</v>
      </c>
      <c r="D113" s="79" t="s">
        <v>499</v>
      </c>
      <c r="E113" s="80" t="s">
        <v>494</v>
      </c>
      <c r="F113" s="80" t="s">
        <v>490</v>
      </c>
      <c r="G113" s="79" t="s">
        <v>491</v>
      </c>
      <c r="H113" s="79" t="s">
        <v>1021</v>
      </c>
      <c r="I113" s="84" t="s">
        <v>524</v>
      </c>
    </row>
    <row r="114" spans="1:9" ht="25.95" customHeight="1" x14ac:dyDescent="0.25">
      <c r="A114" s="67" t="s">
        <v>253</v>
      </c>
      <c r="B114" s="6" t="s">
        <v>689</v>
      </c>
      <c r="C114" s="24">
        <v>10000</v>
      </c>
      <c r="D114" s="79" t="s">
        <v>527</v>
      </c>
      <c r="E114" s="80" t="s">
        <v>494</v>
      </c>
      <c r="F114" s="80" t="s">
        <v>490</v>
      </c>
      <c r="G114" s="79" t="s">
        <v>491</v>
      </c>
      <c r="H114" s="79" t="s">
        <v>1021</v>
      </c>
      <c r="I114" s="84" t="s">
        <v>524</v>
      </c>
    </row>
    <row r="115" spans="1:9" ht="25.95" customHeight="1" x14ac:dyDescent="0.25">
      <c r="A115" s="67" t="s">
        <v>254</v>
      </c>
      <c r="B115" s="6" t="s">
        <v>690</v>
      </c>
      <c r="C115" s="24">
        <v>6000</v>
      </c>
      <c r="D115" s="7" t="s">
        <v>527</v>
      </c>
      <c r="E115" s="80" t="s">
        <v>500</v>
      </c>
      <c r="F115" s="80" t="s">
        <v>490</v>
      </c>
      <c r="G115" s="79" t="s">
        <v>496</v>
      </c>
      <c r="H115" s="79" t="s">
        <v>1021</v>
      </c>
      <c r="I115" s="84" t="s">
        <v>524</v>
      </c>
    </row>
    <row r="116" spans="1:9" ht="25.95" customHeight="1" x14ac:dyDescent="0.25">
      <c r="A116" s="67" t="s">
        <v>255</v>
      </c>
      <c r="B116" s="6" t="s">
        <v>691</v>
      </c>
      <c r="C116" s="24">
        <v>15000</v>
      </c>
      <c r="D116" s="79" t="s">
        <v>527</v>
      </c>
      <c r="E116" s="80" t="s">
        <v>494</v>
      </c>
      <c r="F116" s="80" t="s">
        <v>490</v>
      </c>
      <c r="G116" s="79" t="s">
        <v>1019</v>
      </c>
      <c r="H116" s="79" t="s">
        <v>1021</v>
      </c>
      <c r="I116" s="84" t="s">
        <v>524</v>
      </c>
    </row>
    <row r="117" spans="1:9" ht="25.95" customHeight="1" x14ac:dyDescent="0.25">
      <c r="A117" s="67" t="s">
        <v>256</v>
      </c>
      <c r="B117" s="6" t="s">
        <v>1008</v>
      </c>
      <c r="C117" s="24">
        <v>20000</v>
      </c>
      <c r="D117" s="79" t="s">
        <v>511</v>
      </c>
      <c r="E117" s="80" t="s">
        <v>494</v>
      </c>
      <c r="F117" s="80" t="s">
        <v>490</v>
      </c>
      <c r="G117" s="79" t="s">
        <v>496</v>
      </c>
      <c r="H117" s="79" t="s">
        <v>1020</v>
      </c>
      <c r="I117" s="84" t="s">
        <v>524</v>
      </c>
    </row>
    <row r="118" spans="1:9" ht="25.95" customHeight="1" x14ac:dyDescent="0.25">
      <c r="A118" s="67" t="s">
        <v>257</v>
      </c>
      <c r="B118" s="6" t="s">
        <v>144</v>
      </c>
      <c r="C118" s="24">
        <v>6000</v>
      </c>
      <c r="D118" s="79" t="s">
        <v>527</v>
      </c>
      <c r="E118" s="80" t="s">
        <v>500</v>
      </c>
      <c r="F118" s="80" t="s">
        <v>490</v>
      </c>
      <c r="G118" s="79" t="s">
        <v>491</v>
      </c>
      <c r="H118" s="79" t="s">
        <v>1021</v>
      </c>
      <c r="I118" s="80">
        <v>532</v>
      </c>
    </row>
    <row r="119" spans="1:9" ht="25.95" customHeight="1" x14ac:dyDescent="0.25">
      <c r="A119" s="67" t="s">
        <v>258</v>
      </c>
      <c r="B119" s="6" t="s">
        <v>752</v>
      </c>
      <c r="C119" s="24">
        <v>6000</v>
      </c>
      <c r="D119" s="79" t="s">
        <v>527</v>
      </c>
      <c r="E119" s="80" t="s">
        <v>500</v>
      </c>
      <c r="F119" s="80" t="s">
        <v>490</v>
      </c>
      <c r="G119" s="79" t="s">
        <v>496</v>
      </c>
      <c r="H119" s="79" t="s">
        <v>1016</v>
      </c>
      <c r="I119" s="84" t="s">
        <v>524</v>
      </c>
    </row>
    <row r="120" spans="1:9" ht="25.95" customHeight="1" x14ac:dyDescent="0.25">
      <c r="A120" s="67" t="s">
        <v>259</v>
      </c>
      <c r="B120" s="6" t="s">
        <v>776</v>
      </c>
      <c r="C120" s="24">
        <v>6000</v>
      </c>
      <c r="D120" s="79" t="s">
        <v>527</v>
      </c>
      <c r="E120" s="80" t="s">
        <v>500</v>
      </c>
      <c r="F120" s="80" t="s">
        <v>490</v>
      </c>
      <c r="G120" s="79" t="s">
        <v>515</v>
      </c>
      <c r="H120" s="79" t="s">
        <v>1016</v>
      </c>
      <c r="I120" s="84" t="s">
        <v>524</v>
      </c>
    </row>
    <row r="121" spans="1:9" ht="25.95" customHeight="1" x14ac:dyDescent="0.25">
      <c r="A121" s="67" t="s">
        <v>260</v>
      </c>
      <c r="B121" s="6" t="s">
        <v>692</v>
      </c>
      <c r="C121" s="24">
        <v>6000</v>
      </c>
      <c r="D121" s="79" t="s">
        <v>527</v>
      </c>
      <c r="E121" s="80" t="s">
        <v>500</v>
      </c>
      <c r="F121" s="80" t="s">
        <v>490</v>
      </c>
      <c r="G121" s="79" t="s">
        <v>515</v>
      </c>
      <c r="H121" s="79" t="s">
        <v>1018</v>
      </c>
      <c r="I121" s="84" t="s">
        <v>524</v>
      </c>
    </row>
    <row r="122" spans="1:9" ht="25.95" customHeight="1" x14ac:dyDescent="0.25">
      <c r="A122" s="67" t="s">
        <v>261</v>
      </c>
      <c r="B122" s="6" t="s">
        <v>682</v>
      </c>
      <c r="C122" s="24">
        <v>15000</v>
      </c>
      <c r="D122" s="79" t="s">
        <v>526</v>
      </c>
      <c r="E122" s="80" t="s">
        <v>494</v>
      </c>
      <c r="F122" s="80" t="s">
        <v>490</v>
      </c>
      <c r="G122" s="79" t="s">
        <v>1023</v>
      </c>
      <c r="H122" s="79" t="s">
        <v>1016</v>
      </c>
      <c r="I122" s="84" t="s">
        <v>579</v>
      </c>
    </row>
    <row r="123" spans="1:9" ht="25.95" customHeight="1" x14ac:dyDescent="0.25">
      <c r="A123" s="67" t="s">
        <v>262</v>
      </c>
      <c r="B123" s="6" t="s">
        <v>718</v>
      </c>
      <c r="C123" s="24">
        <v>50000</v>
      </c>
      <c r="D123" s="79" t="s">
        <v>526</v>
      </c>
      <c r="E123" s="80" t="s">
        <v>506</v>
      </c>
      <c r="F123" s="80" t="s">
        <v>490</v>
      </c>
      <c r="G123" s="79" t="s">
        <v>515</v>
      </c>
      <c r="H123" s="79" t="s">
        <v>1016</v>
      </c>
      <c r="I123" s="79" t="s">
        <v>579</v>
      </c>
    </row>
    <row r="124" spans="1:9" ht="25.95" customHeight="1" x14ac:dyDescent="0.25">
      <c r="A124" s="67" t="s">
        <v>263</v>
      </c>
      <c r="B124" s="6" t="s">
        <v>803</v>
      </c>
      <c r="C124" s="24">
        <v>6000</v>
      </c>
      <c r="D124" s="79" t="s">
        <v>511</v>
      </c>
      <c r="E124" s="80" t="s">
        <v>500</v>
      </c>
      <c r="F124" s="80" t="s">
        <v>490</v>
      </c>
      <c r="G124" s="79" t="s">
        <v>496</v>
      </c>
      <c r="H124" s="79" t="s">
        <v>1021</v>
      </c>
      <c r="I124" s="79" t="s">
        <v>579</v>
      </c>
    </row>
    <row r="125" spans="1:9" ht="25.95" customHeight="1" x14ac:dyDescent="0.25">
      <c r="A125" s="67" t="s">
        <v>264</v>
      </c>
      <c r="B125" s="6" t="s">
        <v>804</v>
      </c>
      <c r="C125" s="24">
        <v>6000</v>
      </c>
      <c r="D125" s="79" t="s">
        <v>511</v>
      </c>
      <c r="E125" s="80" t="s">
        <v>500</v>
      </c>
      <c r="F125" s="80" t="s">
        <v>490</v>
      </c>
      <c r="G125" s="79" t="s">
        <v>515</v>
      </c>
      <c r="H125" s="79" t="s">
        <v>1021</v>
      </c>
      <c r="I125" s="84" t="s">
        <v>524</v>
      </c>
    </row>
    <row r="126" spans="1:9" ht="25.95" customHeight="1" x14ac:dyDescent="0.25">
      <c r="A126" s="67" t="s">
        <v>265</v>
      </c>
      <c r="B126" s="6" t="s">
        <v>805</v>
      </c>
      <c r="C126" s="24">
        <v>6000</v>
      </c>
      <c r="D126" s="79" t="s">
        <v>527</v>
      </c>
      <c r="E126" s="80" t="s">
        <v>500</v>
      </c>
      <c r="F126" s="80" t="s">
        <v>490</v>
      </c>
      <c r="G126" s="79" t="s">
        <v>1024</v>
      </c>
      <c r="H126" s="79" t="s">
        <v>1020</v>
      </c>
      <c r="I126" s="80">
        <v>511</v>
      </c>
    </row>
    <row r="127" spans="1:9" ht="25.95" customHeight="1" x14ac:dyDescent="0.25">
      <c r="A127" s="67" t="s">
        <v>266</v>
      </c>
      <c r="B127" s="6" t="s">
        <v>806</v>
      </c>
      <c r="C127" s="24">
        <v>6000</v>
      </c>
      <c r="D127" s="79" t="s">
        <v>527</v>
      </c>
      <c r="E127" s="80" t="s">
        <v>500</v>
      </c>
      <c r="F127" s="80" t="s">
        <v>490</v>
      </c>
      <c r="G127" s="79" t="s">
        <v>1024</v>
      </c>
      <c r="H127" s="79" t="s">
        <v>1020</v>
      </c>
      <c r="I127" s="80">
        <v>511</v>
      </c>
    </row>
    <row r="128" spans="1:9" ht="25.95" customHeight="1" x14ac:dyDescent="0.25">
      <c r="A128" s="67" t="s">
        <v>267</v>
      </c>
      <c r="B128" s="6" t="s">
        <v>815</v>
      </c>
      <c r="C128" s="24">
        <v>6000</v>
      </c>
      <c r="D128" s="79" t="s">
        <v>526</v>
      </c>
      <c r="E128" s="80" t="s">
        <v>500</v>
      </c>
      <c r="F128" s="80" t="s">
        <v>490</v>
      </c>
      <c r="G128" s="79" t="s">
        <v>496</v>
      </c>
      <c r="H128" s="79" t="s">
        <v>1016</v>
      </c>
      <c r="I128" s="80" t="s">
        <v>579</v>
      </c>
    </row>
    <row r="129" spans="1:9" ht="25.95" customHeight="1" x14ac:dyDescent="0.25">
      <c r="A129" s="67" t="s">
        <v>268</v>
      </c>
      <c r="B129" s="6" t="s">
        <v>852</v>
      </c>
      <c r="C129" s="24">
        <v>30000</v>
      </c>
      <c r="D129" s="79" t="s">
        <v>526</v>
      </c>
      <c r="E129" s="80" t="s">
        <v>494</v>
      </c>
      <c r="F129" s="80" t="s">
        <v>490</v>
      </c>
      <c r="G129" s="79" t="s">
        <v>496</v>
      </c>
      <c r="H129" s="79" t="s">
        <v>1016</v>
      </c>
      <c r="I129" s="80" t="s">
        <v>579</v>
      </c>
    </row>
    <row r="130" spans="1:9" ht="25.95" customHeight="1" x14ac:dyDescent="0.25">
      <c r="A130" s="67" t="s">
        <v>269</v>
      </c>
      <c r="B130" s="6" t="s">
        <v>754</v>
      </c>
      <c r="C130" s="24">
        <v>10000</v>
      </c>
      <c r="D130" s="79" t="s">
        <v>526</v>
      </c>
      <c r="E130" s="80" t="s">
        <v>494</v>
      </c>
      <c r="F130" s="80" t="s">
        <v>490</v>
      </c>
      <c r="G130" s="79" t="s">
        <v>491</v>
      </c>
      <c r="H130" s="79" t="s">
        <v>1016</v>
      </c>
      <c r="I130" s="80" t="s">
        <v>524</v>
      </c>
    </row>
    <row r="131" spans="1:9" ht="25.95" customHeight="1" x14ac:dyDescent="0.25">
      <c r="A131" s="67" t="s">
        <v>270</v>
      </c>
      <c r="B131" s="6" t="s">
        <v>649</v>
      </c>
      <c r="C131" s="24">
        <v>3000</v>
      </c>
      <c r="D131" s="79" t="s">
        <v>531</v>
      </c>
      <c r="E131" s="80" t="s">
        <v>500</v>
      </c>
      <c r="F131" s="80" t="s">
        <v>490</v>
      </c>
      <c r="G131" s="79" t="s">
        <v>491</v>
      </c>
      <c r="H131" s="79" t="s">
        <v>1016</v>
      </c>
      <c r="I131" s="80">
        <v>511</v>
      </c>
    </row>
    <row r="132" spans="1:9" ht="25.95" customHeight="1" x14ac:dyDescent="0.25">
      <c r="A132" s="71" t="s">
        <v>271</v>
      </c>
      <c r="B132" s="6" t="s">
        <v>650</v>
      </c>
      <c r="C132" s="24">
        <v>3000</v>
      </c>
      <c r="D132" s="79" t="s">
        <v>567</v>
      </c>
      <c r="E132" s="80" t="s">
        <v>500</v>
      </c>
      <c r="F132" s="80" t="s">
        <v>490</v>
      </c>
      <c r="G132" s="79" t="s">
        <v>538</v>
      </c>
      <c r="H132" s="79" t="s">
        <v>1016</v>
      </c>
      <c r="I132" s="80">
        <v>559</v>
      </c>
    </row>
    <row r="133" spans="1:9" ht="25.95" customHeight="1" x14ac:dyDescent="0.25">
      <c r="A133" s="67" t="s">
        <v>272</v>
      </c>
      <c r="B133" s="6" t="s">
        <v>651</v>
      </c>
      <c r="C133" s="24">
        <v>150</v>
      </c>
      <c r="D133" s="79" t="s">
        <v>527</v>
      </c>
      <c r="E133" s="80" t="s">
        <v>500</v>
      </c>
      <c r="F133" s="80" t="s">
        <v>490</v>
      </c>
      <c r="G133" s="79" t="s">
        <v>491</v>
      </c>
      <c r="H133" s="79" t="s">
        <v>1016</v>
      </c>
      <c r="I133" s="80">
        <v>553</v>
      </c>
    </row>
    <row r="134" spans="1:9" ht="25.95" customHeight="1" x14ac:dyDescent="0.25">
      <c r="A134" s="67" t="s">
        <v>273</v>
      </c>
      <c r="B134" s="6" t="s">
        <v>652</v>
      </c>
      <c r="C134" s="24">
        <v>200</v>
      </c>
      <c r="D134" s="79" t="s">
        <v>527</v>
      </c>
      <c r="E134" s="80" t="s">
        <v>500</v>
      </c>
      <c r="F134" s="80" t="s">
        <v>490</v>
      </c>
      <c r="G134" s="79" t="s">
        <v>504</v>
      </c>
      <c r="H134" s="79" t="s">
        <v>504</v>
      </c>
      <c r="I134" s="80">
        <v>553</v>
      </c>
    </row>
    <row r="135" spans="1:9" ht="25.95" customHeight="1" x14ac:dyDescent="0.25">
      <c r="A135" s="67" t="s">
        <v>274</v>
      </c>
      <c r="B135" s="6" t="s">
        <v>869</v>
      </c>
      <c r="C135" s="24">
        <v>5080</v>
      </c>
      <c r="D135" s="79" t="s">
        <v>527</v>
      </c>
      <c r="E135" s="80" t="s">
        <v>500</v>
      </c>
      <c r="F135" s="80" t="s">
        <v>490</v>
      </c>
      <c r="G135" s="79" t="s">
        <v>504</v>
      </c>
      <c r="H135" s="79" t="s">
        <v>504</v>
      </c>
      <c r="I135" s="84" t="s">
        <v>524</v>
      </c>
    </row>
    <row r="136" spans="1:9" ht="25.95" customHeight="1" x14ac:dyDescent="0.25">
      <c r="A136" s="67" t="s">
        <v>275</v>
      </c>
      <c r="B136" s="6" t="s">
        <v>613</v>
      </c>
      <c r="C136" s="24">
        <v>6000</v>
      </c>
      <c r="D136" s="79" t="s">
        <v>498</v>
      </c>
      <c r="E136" s="80" t="s">
        <v>500</v>
      </c>
      <c r="F136" s="80" t="s">
        <v>490</v>
      </c>
      <c r="G136" s="79" t="s">
        <v>491</v>
      </c>
      <c r="H136" s="79" t="s">
        <v>1018</v>
      </c>
      <c r="I136" s="80">
        <v>511</v>
      </c>
    </row>
    <row r="137" spans="1:9" s="2" customFormat="1" ht="25.95" customHeight="1" x14ac:dyDescent="0.25">
      <c r="A137" s="67" t="s">
        <v>291</v>
      </c>
      <c r="B137" s="6" t="s">
        <v>738</v>
      </c>
      <c r="C137" s="24">
        <v>5000</v>
      </c>
      <c r="D137" s="79" t="s">
        <v>531</v>
      </c>
      <c r="E137" s="80" t="s">
        <v>500</v>
      </c>
      <c r="F137" s="80" t="s">
        <v>490</v>
      </c>
      <c r="G137" s="79" t="s">
        <v>491</v>
      </c>
      <c r="H137" s="79" t="s">
        <v>1016</v>
      </c>
      <c r="I137" s="80">
        <v>555</v>
      </c>
    </row>
    <row r="138" spans="1:9" s="2" customFormat="1" ht="25.95" customHeight="1" x14ac:dyDescent="0.25">
      <c r="A138" s="67" t="s">
        <v>292</v>
      </c>
      <c r="B138" s="6" t="s">
        <v>739</v>
      </c>
      <c r="C138" s="24">
        <f t="shared" ref="C138" si="1">C139+C140+C141+C142+C143+C144</f>
        <v>3310</v>
      </c>
      <c r="D138" s="79"/>
      <c r="E138" s="80"/>
      <c r="F138" s="80"/>
      <c r="G138" s="79"/>
      <c r="H138" s="79"/>
      <c r="I138" s="79"/>
    </row>
    <row r="139" spans="1:9" ht="25.95" customHeight="1" x14ac:dyDescent="0.25">
      <c r="A139" s="55" t="s">
        <v>945</v>
      </c>
      <c r="B139" s="8" t="s">
        <v>644</v>
      </c>
      <c r="C139" s="29">
        <v>520</v>
      </c>
      <c r="D139" s="79" t="s">
        <v>531</v>
      </c>
      <c r="E139" s="80" t="s">
        <v>500</v>
      </c>
      <c r="F139" s="80" t="s">
        <v>490</v>
      </c>
      <c r="G139" s="79" t="s">
        <v>491</v>
      </c>
      <c r="H139" s="79" t="s">
        <v>1016</v>
      </c>
      <c r="I139" s="80">
        <v>559</v>
      </c>
    </row>
    <row r="140" spans="1:9" ht="25.95" customHeight="1" x14ac:dyDescent="0.25">
      <c r="A140" s="55" t="s">
        <v>946</v>
      </c>
      <c r="B140" s="8" t="s">
        <v>347</v>
      </c>
      <c r="C140" s="29">
        <v>300</v>
      </c>
      <c r="D140" s="79" t="s">
        <v>531</v>
      </c>
      <c r="E140" s="80" t="s">
        <v>500</v>
      </c>
      <c r="F140" s="80" t="s">
        <v>490</v>
      </c>
      <c r="G140" s="79" t="s">
        <v>491</v>
      </c>
      <c r="H140" s="79" t="s">
        <v>1016</v>
      </c>
      <c r="I140" s="80">
        <v>559</v>
      </c>
    </row>
    <row r="141" spans="1:9" ht="25.95" customHeight="1" x14ac:dyDescent="0.25">
      <c r="A141" s="55" t="s">
        <v>947</v>
      </c>
      <c r="B141" s="8" t="s">
        <v>614</v>
      </c>
      <c r="C141" s="29">
        <v>700</v>
      </c>
      <c r="D141" s="79" t="s">
        <v>531</v>
      </c>
      <c r="E141" s="80" t="s">
        <v>500</v>
      </c>
      <c r="F141" s="80" t="s">
        <v>490</v>
      </c>
      <c r="G141" s="79" t="s">
        <v>491</v>
      </c>
      <c r="H141" s="79" t="s">
        <v>1016</v>
      </c>
      <c r="I141" s="80">
        <v>559</v>
      </c>
    </row>
    <row r="142" spans="1:9" ht="25.95" customHeight="1" x14ac:dyDescent="0.25">
      <c r="A142" s="55" t="s">
        <v>948</v>
      </c>
      <c r="B142" s="8" t="s">
        <v>1009</v>
      </c>
      <c r="C142" s="29">
        <v>650</v>
      </c>
      <c r="D142" s="79" t="s">
        <v>531</v>
      </c>
      <c r="E142" s="80" t="s">
        <v>500</v>
      </c>
      <c r="F142" s="80" t="s">
        <v>490</v>
      </c>
      <c r="G142" s="79" t="s">
        <v>491</v>
      </c>
      <c r="H142" s="79" t="s">
        <v>1016</v>
      </c>
      <c r="I142" s="80">
        <v>559</v>
      </c>
    </row>
    <row r="143" spans="1:9" s="1" customFormat="1" ht="25.95" customHeight="1" x14ac:dyDescent="0.25">
      <c r="A143" s="55" t="s">
        <v>949</v>
      </c>
      <c r="B143" s="8" t="s">
        <v>352</v>
      </c>
      <c r="C143" s="29">
        <v>1000</v>
      </c>
      <c r="D143" s="79" t="s">
        <v>531</v>
      </c>
      <c r="E143" s="80" t="s">
        <v>500</v>
      </c>
      <c r="F143" s="80" t="s">
        <v>490</v>
      </c>
      <c r="G143" s="79" t="s">
        <v>491</v>
      </c>
      <c r="H143" s="79" t="s">
        <v>1016</v>
      </c>
      <c r="I143" s="80">
        <v>559</v>
      </c>
    </row>
    <row r="144" spans="1:9" s="1" customFormat="1" ht="25.95" customHeight="1" x14ac:dyDescent="0.25">
      <c r="A144" s="55" t="s">
        <v>950</v>
      </c>
      <c r="B144" s="8" t="s">
        <v>354</v>
      </c>
      <c r="C144" s="29">
        <v>140</v>
      </c>
      <c r="D144" s="79" t="s">
        <v>531</v>
      </c>
      <c r="E144" s="80" t="s">
        <v>500</v>
      </c>
      <c r="F144" s="80" t="s">
        <v>490</v>
      </c>
      <c r="G144" s="79" t="s">
        <v>491</v>
      </c>
      <c r="H144" s="79" t="s">
        <v>1016</v>
      </c>
      <c r="I144" s="80">
        <v>559</v>
      </c>
    </row>
    <row r="145" spans="1:9" ht="25.95" customHeight="1" x14ac:dyDescent="0.25">
      <c r="A145" s="71" t="s">
        <v>294</v>
      </c>
      <c r="B145" s="6" t="s">
        <v>643</v>
      </c>
      <c r="C145" s="24">
        <v>2000</v>
      </c>
      <c r="D145" s="79" t="s">
        <v>531</v>
      </c>
      <c r="E145" s="80" t="s">
        <v>500</v>
      </c>
      <c r="F145" s="80" t="s">
        <v>490</v>
      </c>
      <c r="G145" s="79" t="s">
        <v>504</v>
      </c>
      <c r="H145" s="79" t="s">
        <v>504</v>
      </c>
      <c r="I145" s="80">
        <v>559</v>
      </c>
    </row>
    <row r="146" spans="1:9" ht="25.95" customHeight="1" x14ac:dyDescent="0.25">
      <c r="A146" s="71" t="s">
        <v>295</v>
      </c>
      <c r="B146" s="6" t="s">
        <v>350</v>
      </c>
      <c r="C146" s="24">
        <v>3400</v>
      </c>
      <c r="D146" s="79" t="s">
        <v>531</v>
      </c>
      <c r="E146" s="80" t="s">
        <v>500</v>
      </c>
      <c r="F146" s="80" t="s">
        <v>490</v>
      </c>
      <c r="G146" s="79" t="s">
        <v>491</v>
      </c>
      <c r="H146" s="79" t="s">
        <v>1016</v>
      </c>
      <c r="I146" s="80">
        <v>559</v>
      </c>
    </row>
    <row r="147" spans="1:9" ht="25.95" customHeight="1" x14ac:dyDescent="0.25">
      <c r="A147" s="71" t="s">
        <v>296</v>
      </c>
      <c r="B147" s="6" t="s">
        <v>369</v>
      </c>
      <c r="C147" s="24">
        <v>1000</v>
      </c>
      <c r="D147" s="79" t="s">
        <v>531</v>
      </c>
      <c r="E147" s="80" t="s">
        <v>500</v>
      </c>
      <c r="F147" s="80" t="s">
        <v>490</v>
      </c>
      <c r="G147" s="79" t="s">
        <v>491</v>
      </c>
      <c r="H147" s="79" t="s">
        <v>1016</v>
      </c>
      <c r="I147" s="80">
        <v>559</v>
      </c>
    </row>
    <row r="148" spans="1:9" ht="25.95" customHeight="1" x14ac:dyDescent="0.25">
      <c r="A148" s="67" t="s">
        <v>365</v>
      </c>
      <c r="B148" s="6" t="s">
        <v>870</v>
      </c>
      <c r="C148" s="24">
        <v>1000</v>
      </c>
      <c r="D148" s="79" t="s">
        <v>527</v>
      </c>
      <c r="E148" s="80" t="s">
        <v>500</v>
      </c>
      <c r="F148" s="80" t="s">
        <v>490</v>
      </c>
      <c r="G148" s="79" t="s">
        <v>491</v>
      </c>
      <c r="H148" s="79" t="s">
        <v>1018</v>
      </c>
      <c r="I148" s="80">
        <v>511</v>
      </c>
    </row>
    <row r="149" spans="1:9" ht="25.95" customHeight="1" x14ac:dyDescent="0.25">
      <c r="A149" s="67" t="s">
        <v>391</v>
      </c>
      <c r="B149" s="6" t="s">
        <v>761</v>
      </c>
      <c r="C149" s="24">
        <f t="shared" ref="C149" si="2">C150+C151+C152</f>
        <v>6000</v>
      </c>
      <c r="D149" s="79"/>
      <c r="E149" s="80"/>
      <c r="F149" s="80"/>
      <c r="G149" s="79"/>
      <c r="H149" s="79"/>
      <c r="I149" s="79"/>
    </row>
    <row r="150" spans="1:9" ht="25.95" customHeight="1" x14ac:dyDescent="0.25">
      <c r="A150" s="55" t="s">
        <v>951</v>
      </c>
      <c r="B150" s="8" t="s">
        <v>740</v>
      </c>
      <c r="C150" s="29">
        <v>1000</v>
      </c>
      <c r="D150" s="79" t="s">
        <v>530</v>
      </c>
      <c r="E150" s="80" t="s">
        <v>500</v>
      </c>
      <c r="F150" s="80" t="s">
        <v>490</v>
      </c>
      <c r="G150" s="79" t="s">
        <v>496</v>
      </c>
      <c r="H150" s="79" t="s">
        <v>1016</v>
      </c>
      <c r="I150" s="80">
        <v>551</v>
      </c>
    </row>
    <row r="151" spans="1:9" ht="25.95" customHeight="1" x14ac:dyDescent="0.25">
      <c r="A151" s="55" t="s">
        <v>952</v>
      </c>
      <c r="B151" s="8" t="s">
        <v>741</v>
      </c>
      <c r="C151" s="29">
        <v>1700</v>
      </c>
      <c r="D151" s="79" t="s">
        <v>530</v>
      </c>
      <c r="E151" s="80" t="s">
        <v>500</v>
      </c>
      <c r="F151" s="80" t="s">
        <v>490</v>
      </c>
      <c r="G151" s="79" t="s">
        <v>491</v>
      </c>
      <c r="H151" s="79" t="s">
        <v>1016</v>
      </c>
      <c r="I151" s="80">
        <v>551</v>
      </c>
    </row>
    <row r="152" spans="1:9" ht="25.95" customHeight="1" x14ac:dyDescent="0.25">
      <c r="A152" s="55" t="s">
        <v>953</v>
      </c>
      <c r="B152" s="8" t="s">
        <v>742</v>
      </c>
      <c r="C152" s="29">
        <v>3300</v>
      </c>
      <c r="D152" s="79" t="s">
        <v>530</v>
      </c>
      <c r="E152" s="80" t="s">
        <v>500</v>
      </c>
      <c r="F152" s="80" t="s">
        <v>490</v>
      </c>
      <c r="G152" s="79" t="s">
        <v>496</v>
      </c>
      <c r="H152" s="79" t="s">
        <v>1016</v>
      </c>
      <c r="I152" s="80">
        <v>551</v>
      </c>
    </row>
    <row r="153" spans="1:9" ht="25.95" customHeight="1" x14ac:dyDescent="0.25">
      <c r="A153" s="71" t="s">
        <v>392</v>
      </c>
      <c r="B153" s="6" t="s">
        <v>185</v>
      </c>
      <c r="C153" s="24">
        <v>1000</v>
      </c>
      <c r="D153" s="79" t="s">
        <v>498</v>
      </c>
      <c r="E153" s="80" t="s">
        <v>500</v>
      </c>
      <c r="F153" s="80" t="s">
        <v>490</v>
      </c>
      <c r="G153" s="79" t="s">
        <v>496</v>
      </c>
      <c r="H153" s="79" t="s">
        <v>1018</v>
      </c>
      <c r="I153" s="80">
        <v>551</v>
      </c>
    </row>
    <row r="154" spans="1:9" ht="25.95" customHeight="1" x14ac:dyDescent="0.25">
      <c r="A154" s="67" t="s">
        <v>393</v>
      </c>
      <c r="B154" s="6" t="s">
        <v>358</v>
      </c>
      <c r="C154" s="24">
        <v>300</v>
      </c>
      <c r="D154" s="79" t="s">
        <v>527</v>
      </c>
      <c r="E154" s="80" t="s">
        <v>500</v>
      </c>
      <c r="F154" s="80" t="s">
        <v>490</v>
      </c>
      <c r="G154" s="79" t="s">
        <v>491</v>
      </c>
      <c r="H154" s="79" t="s">
        <v>1016</v>
      </c>
      <c r="I154" s="80">
        <v>550</v>
      </c>
    </row>
    <row r="155" spans="1:9" ht="25.95" customHeight="1" x14ac:dyDescent="0.25">
      <c r="A155" s="67" t="s">
        <v>394</v>
      </c>
      <c r="B155" s="6" t="s">
        <v>871</v>
      </c>
      <c r="C155" s="24">
        <v>6000</v>
      </c>
      <c r="D155" s="79" t="s">
        <v>531</v>
      </c>
      <c r="E155" s="80" t="s">
        <v>500</v>
      </c>
      <c r="F155" s="80" t="s">
        <v>490</v>
      </c>
      <c r="G155" s="79" t="s">
        <v>491</v>
      </c>
      <c r="H155" s="79" t="s">
        <v>1016</v>
      </c>
      <c r="I155" s="80">
        <v>559</v>
      </c>
    </row>
    <row r="156" spans="1:9" ht="25.95" customHeight="1" x14ac:dyDescent="0.25">
      <c r="A156" s="67" t="s">
        <v>601</v>
      </c>
      <c r="B156" s="6" t="s">
        <v>802</v>
      </c>
      <c r="C156" s="24">
        <v>6000</v>
      </c>
      <c r="D156" s="79" t="s">
        <v>531</v>
      </c>
      <c r="E156" s="80" t="s">
        <v>500</v>
      </c>
      <c r="F156" s="80" t="s">
        <v>490</v>
      </c>
      <c r="G156" s="79" t="s">
        <v>491</v>
      </c>
      <c r="H156" s="79" t="s">
        <v>1016</v>
      </c>
      <c r="I156" s="80">
        <v>559</v>
      </c>
    </row>
    <row r="157" spans="1:9" ht="25.95" customHeight="1" x14ac:dyDescent="0.25">
      <c r="A157" s="67" t="s">
        <v>719</v>
      </c>
      <c r="B157" s="6" t="s">
        <v>360</v>
      </c>
      <c r="C157" s="24">
        <v>6000</v>
      </c>
      <c r="D157" s="79" t="s">
        <v>531</v>
      </c>
      <c r="E157" s="80" t="s">
        <v>500</v>
      </c>
      <c r="F157" s="80" t="s">
        <v>490</v>
      </c>
      <c r="G157" s="79" t="s">
        <v>538</v>
      </c>
      <c r="H157" s="79" t="s">
        <v>1018</v>
      </c>
      <c r="I157" s="80">
        <v>535</v>
      </c>
    </row>
    <row r="158" spans="1:9" ht="25.95" customHeight="1" x14ac:dyDescent="0.25">
      <c r="A158" s="67" t="s">
        <v>615</v>
      </c>
      <c r="B158" s="6" t="s">
        <v>361</v>
      </c>
      <c r="C158" s="24">
        <v>1500</v>
      </c>
      <c r="D158" s="79" t="s">
        <v>531</v>
      </c>
      <c r="E158" s="80" t="s">
        <v>500</v>
      </c>
      <c r="F158" s="80" t="s">
        <v>490</v>
      </c>
      <c r="G158" s="79" t="s">
        <v>491</v>
      </c>
      <c r="H158" s="79" t="s">
        <v>1016</v>
      </c>
      <c r="I158" s="80">
        <v>551</v>
      </c>
    </row>
    <row r="159" spans="1:9" ht="25.95" customHeight="1" x14ac:dyDescent="0.25">
      <c r="A159" s="67" t="s">
        <v>954</v>
      </c>
      <c r="B159" s="6" t="s">
        <v>743</v>
      </c>
      <c r="C159" s="24">
        <v>6000</v>
      </c>
      <c r="D159" s="79" t="s">
        <v>531</v>
      </c>
      <c r="E159" s="80" t="s">
        <v>500</v>
      </c>
      <c r="F159" s="80" t="s">
        <v>490</v>
      </c>
      <c r="G159" s="79" t="s">
        <v>538</v>
      </c>
      <c r="H159" s="79" t="s">
        <v>1018</v>
      </c>
      <c r="I159" s="80">
        <v>559</v>
      </c>
    </row>
    <row r="160" spans="1:9" ht="25.95" customHeight="1" x14ac:dyDescent="0.25">
      <c r="A160" s="67" t="s">
        <v>616</v>
      </c>
      <c r="B160" s="6" t="s">
        <v>744</v>
      </c>
      <c r="C160" s="24">
        <v>6000</v>
      </c>
      <c r="D160" s="79" t="s">
        <v>531</v>
      </c>
      <c r="E160" s="80" t="s">
        <v>500</v>
      </c>
      <c r="F160" s="80" t="s">
        <v>490</v>
      </c>
      <c r="G160" s="79" t="s">
        <v>491</v>
      </c>
      <c r="H160" s="79" t="s">
        <v>1018</v>
      </c>
      <c r="I160" s="80">
        <v>535</v>
      </c>
    </row>
    <row r="161" spans="1:9" ht="25.95" customHeight="1" x14ac:dyDescent="0.25">
      <c r="A161" s="67" t="s">
        <v>617</v>
      </c>
      <c r="B161" s="6" t="s">
        <v>745</v>
      </c>
      <c r="C161" s="24">
        <v>6000</v>
      </c>
      <c r="D161" s="79" t="s">
        <v>531</v>
      </c>
      <c r="E161" s="80" t="s">
        <v>500</v>
      </c>
      <c r="F161" s="80" t="s">
        <v>490</v>
      </c>
      <c r="G161" s="79" t="s">
        <v>496</v>
      </c>
      <c r="H161" s="79" t="s">
        <v>1018</v>
      </c>
      <c r="I161" s="80">
        <v>535</v>
      </c>
    </row>
    <row r="162" spans="1:9" ht="25.95" customHeight="1" x14ac:dyDescent="0.25">
      <c r="A162" s="67" t="s">
        <v>955</v>
      </c>
      <c r="B162" s="6" t="s">
        <v>872</v>
      </c>
      <c r="C162" s="24">
        <v>6000</v>
      </c>
      <c r="D162" s="79" t="s">
        <v>498</v>
      </c>
      <c r="E162" s="80" t="s">
        <v>500</v>
      </c>
      <c r="F162" s="80" t="s">
        <v>490</v>
      </c>
      <c r="G162" s="79" t="s">
        <v>491</v>
      </c>
      <c r="H162" s="79" t="s">
        <v>1018</v>
      </c>
      <c r="I162" s="84" t="s">
        <v>510</v>
      </c>
    </row>
    <row r="163" spans="1:9" ht="25.95" customHeight="1" x14ac:dyDescent="0.25">
      <c r="A163" s="67" t="s">
        <v>618</v>
      </c>
      <c r="B163" s="6" t="s">
        <v>873</v>
      </c>
      <c r="C163" s="24">
        <v>6000</v>
      </c>
      <c r="D163" s="79" t="s">
        <v>498</v>
      </c>
      <c r="E163" s="80" t="s">
        <v>500</v>
      </c>
      <c r="F163" s="80" t="s">
        <v>490</v>
      </c>
      <c r="G163" s="79" t="s">
        <v>504</v>
      </c>
      <c r="H163" s="79" t="s">
        <v>504</v>
      </c>
      <c r="I163" s="84" t="s">
        <v>510</v>
      </c>
    </row>
    <row r="164" spans="1:9" ht="25.95" customHeight="1" x14ac:dyDescent="0.25">
      <c r="A164" s="67" t="s">
        <v>720</v>
      </c>
      <c r="B164" s="6" t="s">
        <v>847</v>
      </c>
      <c r="C164" s="24">
        <v>4500</v>
      </c>
      <c r="D164" s="79" t="s">
        <v>531</v>
      </c>
      <c r="E164" s="80" t="s">
        <v>500</v>
      </c>
      <c r="F164" s="80" t="s">
        <v>490</v>
      </c>
      <c r="G164" s="79" t="s">
        <v>491</v>
      </c>
      <c r="H164" s="79" t="s">
        <v>1016</v>
      </c>
      <c r="I164" s="80">
        <v>511</v>
      </c>
    </row>
    <row r="165" spans="1:9" ht="25.95" customHeight="1" x14ac:dyDescent="0.25">
      <c r="A165" s="67" t="s">
        <v>1035</v>
      </c>
      <c r="B165" s="6" t="s">
        <v>663</v>
      </c>
      <c r="C165" s="24">
        <v>400</v>
      </c>
      <c r="D165" s="79" t="s">
        <v>531</v>
      </c>
      <c r="E165" s="80" t="s">
        <v>500</v>
      </c>
      <c r="F165" s="80" t="s">
        <v>490</v>
      </c>
      <c r="G165" s="79" t="s">
        <v>504</v>
      </c>
      <c r="H165" s="79" t="s">
        <v>504</v>
      </c>
      <c r="I165" s="80">
        <v>511</v>
      </c>
    </row>
    <row r="166" spans="1:9" ht="25.95" customHeight="1" thickBot="1" x14ac:dyDescent="0.3">
      <c r="A166" s="67" t="s">
        <v>1036</v>
      </c>
      <c r="B166" s="6" t="s">
        <v>792</v>
      </c>
      <c r="C166" s="24">
        <v>3000</v>
      </c>
      <c r="D166" s="79" t="s">
        <v>498</v>
      </c>
      <c r="E166" s="80" t="s">
        <v>500</v>
      </c>
      <c r="F166" s="80" t="s">
        <v>490</v>
      </c>
      <c r="G166" s="79" t="s">
        <v>496</v>
      </c>
      <c r="H166" s="79" t="s">
        <v>1018</v>
      </c>
      <c r="I166" s="80">
        <v>104</v>
      </c>
    </row>
    <row r="167" spans="1:9" ht="27" customHeight="1" thickTop="1" thickBot="1" x14ac:dyDescent="0.3">
      <c r="A167" s="72"/>
      <c r="B167" s="10" t="s">
        <v>16</v>
      </c>
      <c r="C167" s="20">
        <f>C6+C7+C8+C9+C10+C11+C12+C13+C14+C15+C18+C19+C20+C23+C24+C25+C26+C32+C33+C36+C37+C38+C42+C43+C44+C45+C46+C47+C48+C49+C50+C55+C70+C81+C89+C90+C91+C92+C93+C94+C95+C96+C98+C99+C104+C109+C113+C114+C115+C116+C117+C118+C119+C120+C121+C122+C123+C124+C125+C126+C127+C128+C129+C130+C131+C132+C133+C134+C135+C136+C137+C138+C145+C146+C147+C148+C149+C153+C154+C155+C156+C157+C158+C159+C160+C161+C162+C163+C164+C165+C166+C97</f>
        <v>6564840</v>
      </c>
      <c r="D167" s="20"/>
      <c r="E167" s="20"/>
      <c r="F167" s="20"/>
      <c r="G167" s="20"/>
      <c r="H167" s="20"/>
      <c r="I167" s="20"/>
    </row>
    <row r="168" spans="1:9" ht="27" customHeight="1" thickTop="1" thickBot="1" x14ac:dyDescent="0.3">
      <c r="A168" s="72" t="s">
        <v>65</v>
      </c>
      <c r="B168" s="10" t="s">
        <v>17</v>
      </c>
      <c r="C168" s="20"/>
      <c r="D168" s="20"/>
      <c r="E168" s="20"/>
      <c r="F168" s="20"/>
      <c r="G168" s="20"/>
      <c r="H168" s="20"/>
      <c r="I168" s="20"/>
    </row>
    <row r="169" spans="1:9" ht="25.95" customHeight="1" thickTop="1" x14ac:dyDescent="0.25">
      <c r="A169" s="67" t="s">
        <v>2</v>
      </c>
      <c r="B169" s="6" t="s">
        <v>763</v>
      </c>
      <c r="C169" s="24">
        <v>6000</v>
      </c>
      <c r="D169" s="79" t="s">
        <v>528</v>
      </c>
      <c r="E169" s="80" t="s">
        <v>500</v>
      </c>
      <c r="F169" s="80" t="s">
        <v>490</v>
      </c>
      <c r="G169" s="7" t="s">
        <v>515</v>
      </c>
      <c r="H169" s="79" t="s">
        <v>1016</v>
      </c>
      <c r="I169" s="80">
        <v>539</v>
      </c>
    </row>
    <row r="170" spans="1:9" ht="25.95" customHeight="1" x14ac:dyDescent="0.25">
      <c r="A170" s="67" t="s">
        <v>4</v>
      </c>
      <c r="B170" s="6" t="s">
        <v>53</v>
      </c>
      <c r="C170" s="24">
        <v>3000</v>
      </c>
      <c r="D170" s="79" t="s">
        <v>528</v>
      </c>
      <c r="E170" s="80" t="s">
        <v>500</v>
      </c>
      <c r="F170" s="80" t="s">
        <v>490</v>
      </c>
      <c r="G170" s="7" t="s">
        <v>504</v>
      </c>
      <c r="H170" s="7" t="s">
        <v>504</v>
      </c>
      <c r="I170" s="80">
        <v>532</v>
      </c>
    </row>
    <row r="171" spans="1:9" ht="26.4" x14ac:dyDescent="0.25">
      <c r="A171" s="67" t="s">
        <v>6</v>
      </c>
      <c r="B171" s="6" t="s">
        <v>750</v>
      </c>
      <c r="C171" s="24">
        <v>6000</v>
      </c>
      <c r="D171" s="79" t="s">
        <v>528</v>
      </c>
      <c r="E171" s="80" t="s">
        <v>500</v>
      </c>
      <c r="F171" s="80" t="s">
        <v>490</v>
      </c>
      <c r="G171" s="7" t="s">
        <v>515</v>
      </c>
      <c r="H171" s="79" t="s">
        <v>1016</v>
      </c>
      <c r="I171" s="80">
        <v>532</v>
      </c>
    </row>
    <row r="172" spans="1:9" ht="25.95" customHeight="1" x14ac:dyDescent="0.25">
      <c r="A172" s="67" t="s">
        <v>8</v>
      </c>
      <c r="B172" s="6" t="s">
        <v>54</v>
      </c>
      <c r="C172" s="24">
        <v>2500</v>
      </c>
      <c r="D172" s="79" t="s">
        <v>528</v>
      </c>
      <c r="E172" s="80" t="s">
        <v>500</v>
      </c>
      <c r="F172" s="80" t="s">
        <v>490</v>
      </c>
      <c r="G172" s="79" t="s">
        <v>504</v>
      </c>
      <c r="H172" s="79" t="s">
        <v>504</v>
      </c>
      <c r="I172" s="80">
        <v>555</v>
      </c>
    </row>
    <row r="173" spans="1:9" ht="25.95" customHeight="1" x14ac:dyDescent="0.25">
      <c r="A173" s="67" t="s">
        <v>10</v>
      </c>
      <c r="B173" s="6" t="s">
        <v>619</v>
      </c>
      <c r="C173" s="24">
        <v>10000</v>
      </c>
      <c r="D173" s="79" t="s">
        <v>548</v>
      </c>
      <c r="E173" s="80" t="s">
        <v>494</v>
      </c>
      <c r="F173" s="80" t="s">
        <v>490</v>
      </c>
      <c r="G173" s="79" t="s">
        <v>491</v>
      </c>
      <c r="H173" s="79" t="s">
        <v>1016</v>
      </c>
      <c r="I173" s="80">
        <v>532</v>
      </c>
    </row>
    <row r="174" spans="1:9" ht="25.95" customHeight="1" x14ac:dyDescent="0.25">
      <c r="A174" s="67" t="s">
        <v>12</v>
      </c>
      <c r="B174" s="6" t="s">
        <v>751</v>
      </c>
      <c r="C174" s="24">
        <v>1500</v>
      </c>
      <c r="D174" s="79" t="s">
        <v>543</v>
      </c>
      <c r="E174" s="80" t="s">
        <v>500</v>
      </c>
      <c r="F174" s="80" t="s">
        <v>490</v>
      </c>
      <c r="G174" s="79" t="s">
        <v>504</v>
      </c>
      <c r="H174" s="79" t="s">
        <v>504</v>
      </c>
      <c r="I174" s="80">
        <v>511</v>
      </c>
    </row>
    <row r="175" spans="1:9" ht="25.95" customHeight="1" x14ac:dyDescent="0.25">
      <c r="A175" s="67" t="s">
        <v>14</v>
      </c>
      <c r="B175" s="6" t="s">
        <v>628</v>
      </c>
      <c r="C175" s="24">
        <v>6000</v>
      </c>
      <c r="D175" s="79" t="s">
        <v>553</v>
      </c>
      <c r="E175" s="80" t="s">
        <v>500</v>
      </c>
      <c r="F175" s="80" t="s">
        <v>490</v>
      </c>
      <c r="G175" s="79" t="s">
        <v>504</v>
      </c>
      <c r="H175" s="79" t="s">
        <v>504</v>
      </c>
      <c r="I175" s="80">
        <v>535</v>
      </c>
    </row>
    <row r="176" spans="1:9" ht="25.95" customHeight="1" x14ac:dyDescent="0.25">
      <c r="A176" s="67" t="s">
        <v>69</v>
      </c>
      <c r="B176" s="6" t="s">
        <v>796</v>
      </c>
      <c r="C176" s="24">
        <v>6000</v>
      </c>
      <c r="D176" s="79" t="s">
        <v>544</v>
      </c>
      <c r="E176" s="80" t="s">
        <v>500</v>
      </c>
      <c r="F176" s="80" t="s">
        <v>490</v>
      </c>
      <c r="G176" s="79" t="s">
        <v>491</v>
      </c>
      <c r="H176" s="79" t="s">
        <v>1016</v>
      </c>
      <c r="I176" s="80">
        <v>532</v>
      </c>
    </row>
    <row r="177" spans="1:9" ht="25.95" customHeight="1" x14ac:dyDescent="0.25">
      <c r="A177" s="67" t="s">
        <v>187</v>
      </c>
      <c r="B177" s="6" t="s">
        <v>829</v>
      </c>
      <c r="C177" s="24">
        <v>20000</v>
      </c>
      <c r="D177" s="79" t="s">
        <v>548</v>
      </c>
      <c r="E177" s="80" t="s">
        <v>494</v>
      </c>
      <c r="F177" s="80" t="s">
        <v>490</v>
      </c>
      <c r="G177" s="79" t="s">
        <v>496</v>
      </c>
      <c r="H177" s="79" t="s">
        <v>1016</v>
      </c>
      <c r="I177" s="80">
        <v>532</v>
      </c>
    </row>
    <row r="178" spans="1:9" ht="25.95" customHeight="1" x14ac:dyDescent="0.25">
      <c r="A178" s="67" t="s">
        <v>189</v>
      </c>
      <c r="B178" s="6" t="s">
        <v>831</v>
      </c>
      <c r="C178" s="24">
        <v>350000</v>
      </c>
      <c r="D178" s="79" t="s">
        <v>548</v>
      </c>
      <c r="E178" s="80" t="s">
        <v>506</v>
      </c>
      <c r="F178" s="80" t="s">
        <v>490</v>
      </c>
      <c r="G178" s="79" t="s">
        <v>496</v>
      </c>
      <c r="H178" s="79" t="s">
        <v>1016</v>
      </c>
      <c r="I178" s="80" t="s">
        <v>524</v>
      </c>
    </row>
    <row r="179" spans="1:9" ht="25.95" customHeight="1" x14ac:dyDescent="0.25">
      <c r="A179" s="67" t="s">
        <v>190</v>
      </c>
      <c r="B179" s="6" t="s">
        <v>834</v>
      </c>
      <c r="C179" s="24">
        <f>840000-260000</f>
        <v>580000</v>
      </c>
      <c r="D179" s="79" t="s">
        <v>548</v>
      </c>
      <c r="E179" s="80" t="s">
        <v>506</v>
      </c>
      <c r="F179" s="80" t="s">
        <v>490</v>
      </c>
      <c r="G179" s="79" t="s">
        <v>491</v>
      </c>
      <c r="H179" s="79" t="s">
        <v>1016</v>
      </c>
      <c r="I179" s="80" t="s">
        <v>524</v>
      </c>
    </row>
    <row r="180" spans="1:9" ht="25.95" customHeight="1" x14ac:dyDescent="0.25">
      <c r="A180" s="67" t="s">
        <v>191</v>
      </c>
      <c r="B180" s="6" t="s">
        <v>899</v>
      </c>
      <c r="C180" s="24">
        <v>30000</v>
      </c>
      <c r="D180" s="79" t="s">
        <v>547</v>
      </c>
      <c r="E180" s="80" t="s">
        <v>494</v>
      </c>
      <c r="F180" s="80" t="s">
        <v>490</v>
      </c>
      <c r="G180" s="79" t="s">
        <v>496</v>
      </c>
      <c r="H180" s="79" t="s">
        <v>1016</v>
      </c>
      <c r="I180" s="80">
        <v>532</v>
      </c>
    </row>
    <row r="181" spans="1:9" ht="25.95" customHeight="1" x14ac:dyDescent="0.25">
      <c r="A181" s="67" t="s">
        <v>196</v>
      </c>
      <c r="B181" s="6" t="s">
        <v>770</v>
      </c>
      <c r="C181" s="24">
        <v>6000</v>
      </c>
      <c r="D181" s="79" t="s">
        <v>544</v>
      </c>
      <c r="E181" s="80" t="s">
        <v>500</v>
      </c>
      <c r="F181" s="80" t="s">
        <v>490</v>
      </c>
      <c r="G181" s="79" t="s">
        <v>491</v>
      </c>
      <c r="H181" s="79" t="s">
        <v>1021</v>
      </c>
      <c r="I181" s="80">
        <v>532</v>
      </c>
    </row>
    <row r="182" spans="1:9" ht="39.6" customHeight="1" x14ac:dyDescent="0.25">
      <c r="A182" s="67" t="s">
        <v>197</v>
      </c>
      <c r="B182" s="6" t="s">
        <v>901</v>
      </c>
      <c r="C182" s="24">
        <v>40000</v>
      </c>
      <c r="D182" s="79" t="s">
        <v>552</v>
      </c>
      <c r="E182" s="80" t="s">
        <v>494</v>
      </c>
      <c r="F182" s="80" t="s">
        <v>490</v>
      </c>
      <c r="G182" s="79" t="s">
        <v>496</v>
      </c>
      <c r="H182" s="79" t="s">
        <v>1016</v>
      </c>
      <c r="I182" s="80">
        <v>532</v>
      </c>
    </row>
    <row r="183" spans="1:9" ht="25.95" customHeight="1" x14ac:dyDescent="0.25">
      <c r="A183" s="67" t="s">
        <v>198</v>
      </c>
      <c r="B183" s="6" t="s">
        <v>654</v>
      </c>
      <c r="C183" s="24">
        <v>1000</v>
      </c>
      <c r="D183" s="79" t="s">
        <v>544</v>
      </c>
      <c r="E183" s="82" t="s">
        <v>500</v>
      </c>
      <c r="F183" s="82" t="s">
        <v>490</v>
      </c>
      <c r="G183" s="83" t="s">
        <v>491</v>
      </c>
      <c r="H183" s="83" t="s">
        <v>1018</v>
      </c>
      <c r="I183" s="80">
        <v>532</v>
      </c>
    </row>
    <row r="184" spans="1:9" ht="25.95" customHeight="1" x14ac:dyDescent="0.25">
      <c r="A184" s="67" t="s">
        <v>203</v>
      </c>
      <c r="B184" s="6" t="s">
        <v>782</v>
      </c>
      <c r="C184" s="24">
        <v>18000</v>
      </c>
      <c r="D184" s="83" t="s">
        <v>542</v>
      </c>
      <c r="E184" s="82" t="s">
        <v>494</v>
      </c>
      <c r="F184" s="82" t="s">
        <v>490</v>
      </c>
      <c r="G184" s="83" t="s">
        <v>515</v>
      </c>
      <c r="H184" s="83" t="s">
        <v>1018</v>
      </c>
      <c r="I184" s="80">
        <v>532</v>
      </c>
    </row>
    <row r="185" spans="1:9" ht="25.95" customHeight="1" x14ac:dyDescent="0.25">
      <c r="A185" s="67" t="s">
        <v>204</v>
      </c>
      <c r="B185" s="6" t="s">
        <v>832</v>
      </c>
      <c r="C185" s="24">
        <v>2000</v>
      </c>
      <c r="D185" s="83" t="s">
        <v>544</v>
      </c>
      <c r="E185" s="82" t="s">
        <v>500</v>
      </c>
      <c r="F185" s="82" t="s">
        <v>490</v>
      </c>
      <c r="G185" s="83" t="s">
        <v>504</v>
      </c>
      <c r="H185" s="83" t="s">
        <v>504</v>
      </c>
      <c r="I185" s="80">
        <v>532</v>
      </c>
    </row>
    <row r="186" spans="1:9" ht="25.95" customHeight="1" x14ac:dyDescent="0.25">
      <c r="A186" s="67" t="s">
        <v>205</v>
      </c>
      <c r="B186" s="6" t="s">
        <v>764</v>
      </c>
      <c r="C186" s="24">
        <f>C187+C188+C189+C190+C191+C192+C194+C195+C196+C193</f>
        <v>41000</v>
      </c>
      <c r="D186" s="83"/>
      <c r="E186" s="82"/>
      <c r="F186" s="82"/>
      <c r="G186" s="83"/>
      <c r="H186" s="83"/>
      <c r="I186" s="79"/>
    </row>
    <row r="187" spans="1:9" ht="25.95" customHeight="1" x14ac:dyDescent="0.25">
      <c r="A187" s="55" t="s">
        <v>459</v>
      </c>
      <c r="B187" s="8" t="s">
        <v>771</v>
      </c>
      <c r="C187" s="29">
        <v>5000</v>
      </c>
      <c r="D187" s="79" t="s">
        <v>548</v>
      </c>
      <c r="E187" s="80" t="s">
        <v>500</v>
      </c>
      <c r="F187" s="80" t="s">
        <v>490</v>
      </c>
      <c r="G187" s="79" t="s">
        <v>491</v>
      </c>
      <c r="H187" s="79" t="s">
        <v>1016</v>
      </c>
      <c r="I187" s="80">
        <v>532</v>
      </c>
    </row>
    <row r="188" spans="1:9" ht="25.95" customHeight="1" x14ac:dyDescent="0.25">
      <c r="A188" s="55" t="s">
        <v>460</v>
      </c>
      <c r="B188" s="8" t="s">
        <v>772</v>
      </c>
      <c r="C188" s="29">
        <v>6000</v>
      </c>
      <c r="D188" s="79" t="s">
        <v>544</v>
      </c>
      <c r="E188" s="80" t="s">
        <v>500</v>
      </c>
      <c r="F188" s="80" t="s">
        <v>490</v>
      </c>
      <c r="G188" s="79" t="s">
        <v>496</v>
      </c>
      <c r="H188" s="79" t="s">
        <v>1016</v>
      </c>
      <c r="I188" s="80">
        <v>532</v>
      </c>
    </row>
    <row r="189" spans="1:9" ht="25.95" customHeight="1" x14ac:dyDescent="0.25">
      <c r="A189" s="55" t="s">
        <v>461</v>
      </c>
      <c r="B189" s="8" t="s">
        <v>773</v>
      </c>
      <c r="C189" s="29">
        <v>5000</v>
      </c>
      <c r="D189" s="79" t="s">
        <v>544</v>
      </c>
      <c r="E189" s="80" t="s">
        <v>500</v>
      </c>
      <c r="F189" s="80" t="s">
        <v>490</v>
      </c>
      <c r="G189" s="79" t="s">
        <v>491</v>
      </c>
      <c r="H189" s="79" t="s">
        <v>1016</v>
      </c>
      <c r="I189" s="80">
        <v>555</v>
      </c>
    </row>
    <row r="190" spans="1:9" ht="25.95" customHeight="1" x14ac:dyDescent="0.25">
      <c r="A190" s="55" t="s">
        <v>462</v>
      </c>
      <c r="B190" s="8" t="s">
        <v>674</v>
      </c>
      <c r="C190" s="29">
        <v>2000</v>
      </c>
      <c r="D190" s="79" t="s">
        <v>548</v>
      </c>
      <c r="E190" s="80" t="s">
        <v>500</v>
      </c>
      <c r="F190" s="80" t="s">
        <v>490</v>
      </c>
      <c r="G190" s="79" t="s">
        <v>491</v>
      </c>
      <c r="H190" s="79" t="s">
        <v>1016</v>
      </c>
      <c r="I190" s="80">
        <v>555</v>
      </c>
    </row>
    <row r="191" spans="1:9" ht="25.95" customHeight="1" x14ac:dyDescent="0.25">
      <c r="A191" s="55" t="s">
        <v>956</v>
      </c>
      <c r="B191" s="8" t="s">
        <v>774</v>
      </c>
      <c r="C191" s="29">
        <v>6000</v>
      </c>
      <c r="D191" s="79" t="s">
        <v>545</v>
      </c>
      <c r="E191" s="80" t="s">
        <v>500</v>
      </c>
      <c r="F191" s="80" t="s">
        <v>490</v>
      </c>
      <c r="G191" s="79" t="s">
        <v>491</v>
      </c>
      <c r="H191" s="79" t="s">
        <v>1016</v>
      </c>
      <c r="I191" s="80">
        <v>555</v>
      </c>
    </row>
    <row r="192" spans="1:9" ht="25.95" customHeight="1" x14ac:dyDescent="0.25">
      <c r="A192" s="55" t="s">
        <v>957</v>
      </c>
      <c r="B192" s="8" t="s">
        <v>673</v>
      </c>
      <c r="C192" s="29">
        <v>1500</v>
      </c>
      <c r="D192" s="79" t="s">
        <v>544</v>
      </c>
      <c r="E192" s="80" t="s">
        <v>500</v>
      </c>
      <c r="F192" s="80" t="s">
        <v>490</v>
      </c>
      <c r="G192" s="79" t="s">
        <v>496</v>
      </c>
      <c r="H192" s="79" t="s">
        <v>1016</v>
      </c>
      <c r="I192" s="80">
        <v>555</v>
      </c>
    </row>
    <row r="193" spans="1:9" ht="25.95" customHeight="1" x14ac:dyDescent="0.25">
      <c r="A193" s="55" t="s">
        <v>958</v>
      </c>
      <c r="B193" s="8" t="s">
        <v>775</v>
      </c>
      <c r="C193" s="29">
        <v>2000</v>
      </c>
      <c r="D193" s="79" t="s">
        <v>544</v>
      </c>
      <c r="E193" s="80" t="s">
        <v>500</v>
      </c>
      <c r="F193" s="80" t="s">
        <v>490</v>
      </c>
      <c r="G193" s="79" t="s">
        <v>496</v>
      </c>
      <c r="H193" s="79" t="s">
        <v>1016</v>
      </c>
      <c r="I193" s="80">
        <v>555</v>
      </c>
    </row>
    <row r="194" spans="1:9" ht="25.95" customHeight="1" x14ac:dyDescent="0.25">
      <c r="A194" s="55" t="s">
        <v>959</v>
      </c>
      <c r="B194" s="8" t="s">
        <v>820</v>
      </c>
      <c r="C194" s="29">
        <v>1500</v>
      </c>
      <c r="D194" s="79" t="s">
        <v>544</v>
      </c>
      <c r="E194" s="80" t="s">
        <v>500</v>
      </c>
      <c r="F194" s="80" t="s">
        <v>490</v>
      </c>
      <c r="G194" s="79" t="s">
        <v>496</v>
      </c>
      <c r="H194" s="79" t="s">
        <v>1016</v>
      </c>
      <c r="I194" s="80">
        <v>555</v>
      </c>
    </row>
    <row r="195" spans="1:9" ht="27" customHeight="1" x14ac:dyDescent="0.25">
      <c r="A195" s="55" t="s">
        <v>960</v>
      </c>
      <c r="B195" s="8" t="s">
        <v>821</v>
      </c>
      <c r="C195" s="29">
        <v>6000</v>
      </c>
      <c r="D195" s="79" t="s">
        <v>544</v>
      </c>
      <c r="E195" s="80" t="s">
        <v>500</v>
      </c>
      <c r="F195" s="80" t="s">
        <v>490</v>
      </c>
      <c r="G195" s="79" t="s">
        <v>496</v>
      </c>
      <c r="H195" s="79" t="s">
        <v>1020</v>
      </c>
      <c r="I195" s="80">
        <v>555</v>
      </c>
    </row>
    <row r="196" spans="1:9" ht="25.95" customHeight="1" x14ac:dyDescent="0.25">
      <c r="A196" s="55" t="s">
        <v>961</v>
      </c>
      <c r="B196" s="8" t="s">
        <v>675</v>
      </c>
      <c r="C196" s="29">
        <v>6000</v>
      </c>
      <c r="D196" s="80" t="s">
        <v>544</v>
      </c>
      <c r="E196" s="80" t="s">
        <v>500</v>
      </c>
      <c r="F196" s="80" t="s">
        <v>490</v>
      </c>
      <c r="G196" s="79" t="s">
        <v>504</v>
      </c>
      <c r="H196" s="79" t="s">
        <v>504</v>
      </c>
      <c r="I196" s="80">
        <v>555</v>
      </c>
    </row>
    <row r="197" spans="1:9" ht="25.95" customHeight="1" x14ac:dyDescent="0.25">
      <c r="A197" s="67" t="s">
        <v>206</v>
      </c>
      <c r="B197" s="6" t="s">
        <v>707</v>
      </c>
      <c r="C197" s="24">
        <f t="shared" ref="C197" si="3">C198+C199+C200</f>
        <v>11000</v>
      </c>
      <c r="D197" s="80"/>
      <c r="E197" s="80"/>
      <c r="F197" s="80"/>
      <c r="G197" s="79"/>
      <c r="H197" s="79"/>
      <c r="I197" s="79"/>
    </row>
    <row r="198" spans="1:9" ht="25.95" customHeight="1" x14ac:dyDescent="0.25">
      <c r="A198" s="55" t="s">
        <v>904</v>
      </c>
      <c r="B198" s="8" t="s">
        <v>688</v>
      </c>
      <c r="C198" s="29">
        <v>3000</v>
      </c>
      <c r="D198" s="80" t="s">
        <v>553</v>
      </c>
      <c r="E198" s="80" t="s">
        <v>500</v>
      </c>
      <c r="F198" s="80" t="s">
        <v>490</v>
      </c>
      <c r="G198" s="79" t="s">
        <v>515</v>
      </c>
      <c r="H198" s="79" t="s">
        <v>1020</v>
      </c>
      <c r="I198" s="80">
        <v>555</v>
      </c>
    </row>
    <row r="199" spans="1:9" ht="25.95" customHeight="1" x14ac:dyDescent="0.25">
      <c r="A199" s="55" t="s">
        <v>839</v>
      </c>
      <c r="B199" s="8" t="s">
        <v>620</v>
      </c>
      <c r="C199" s="29">
        <v>3000</v>
      </c>
      <c r="D199" s="80" t="s">
        <v>553</v>
      </c>
      <c r="E199" s="80" t="s">
        <v>500</v>
      </c>
      <c r="F199" s="80" t="s">
        <v>490</v>
      </c>
      <c r="G199" s="79" t="s">
        <v>496</v>
      </c>
      <c r="H199" s="79" t="s">
        <v>1020</v>
      </c>
      <c r="I199" s="80">
        <v>555</v>
      </c>
    </row>
    <row r="200" spans="1:9" ht="25.95" customHeight="1" x14ac:dyDescent="0.25">
      <c r="A200" s="55" t="s">
        <v>840</v>
      </c>
      <c r="B200" s="8" t="s">
        <v>778</v>
      </c>
      <c r="C200" s="29">
        <v>5000</v>
      </c>
      <c r="D200" s="80" t="s">
        <v>553</v>
      </c>
      <c r="E200" s="80" t="s">
        <v>500</v>
      </c>
      <c r="F200" s="80" t="s">
        <v>490</v>
      </c>
      <c r="G200" s="79" t="s">
        <v>491</v>
      </c>
      <c r="H200" s="79" t="s">
        <v>1020</v>
      </c>
      <c r="I200" s="80">
        <v>555</v>
      </c>
    </row>
    <row r="201" spans="1:9" ht="25.95" customHeight="1" x14ac:dyDescent="0.25">
      <c r="A201" s="67" t="s">
        <v>207</v>
      </c>
      <c r="B201" s="6" t="s">
        <v>706</v>
      </c>
      <c r="C201" s="24">
        <f t="shared" ref="C201" si="4">C202+C203+C204+C205</f>
        <v>20000</v>
      </c>
      <c r="D201" s="80"/>
      <c r="E201" s="80"/>
      <c r="F201" s="80"/>
      <c r="G201" s="79"/>
      <c r="H201" s="79"/>
      <c r="I201" s="79"/>
    </row>
    <row r="202" spans="1:9" ht="25.95" customHeight="1" x14ac:dyDescent="0.25">
      <c r="A202" s="55" t="s">
        <v>962</v>
      </c>
      <c r="B202" s="8" t="s">
        <v>93</v>
      </c>
      <c r="C202" s="29">
        <v>6000</v>
      </c>
      <c r="D202" s="80" t="s">
        <v>544</v>
      </c>
      <c r="E202" s="80" t="s">
        <v>500</v>
      </c>
      <c r="F202" s="80" t="s">
        <v>490</v>
      </c>
      <c r="G202" s="79" t="s">
        <v>491</v>
      </c>
      <c r="H202" s="79" t="s">
        <v>1016</v>
      </c>
      <c r="I202" s="80">
        <v>532</v>
      </c>
    </row>
    <row r="203" spans="1:9" ht="25.95" customHeight="1" x14ac:dyDescent="0.25">
      <c r="A203" s="55" t="s">
        <v>963</v>
      </c>
      <c r="B203" s="8" t="s">
        <v>676</v>
      </c>
      <c r="C203" s="29">
        <v>3000</v>
      </c>
      <c r="D203" s="80" t="s">
        <v>544</v>
      </c>
      <c r="E203" s="80" t="s">
        <v>500</v>
      </c>
      <c r="F203" s="80" t="s">
        <v>490</v>
      </c>
      <c r="G203" s="79" t="s">
        <v>515</v>
      </c>
      <c r="H203" s="79" t="s">
        <v>1016</v>
      </c>
      <c r="I203" s="80">
        <v>532</v>
      </c>
    </row>
    <row r="204" spans="1:9" ht="25.95" customHeight="1" x14ac:dyDescent="0.25">
      <c r="A204" s="55" t="s">
        <v>964</v>
      </c>
      <c r="B204" s="8" t="s">
        <v>677</v>
      </c>
      <c r="C204" s="29">
        <v>6000</v>
      </c>
      <c r="D204" s="80" t="s">
        <v>544</v>
      </c>
      <c r="E204" s="80" t="s">
        <v>500</v>
      </c>
      <c r="F204" s="80" t="s">
        <v>490</v>
      </c>
      <c r="G204" s="79" t="s">
        <v>491</v>
      </c>
      <c r="H204" s="79" t="s">
        <v>1016</v>
      </c>
      <c r="I204" s="80">
        <v>532</v>
      </c>
    </row>
    <row r="205" spans="1:9" ht="25.95" customHeight="1" x14ac:dyDescent="0.25">
      <c r="A205" s="55" t="s">
        <v>965</v>
      </c>
      <c r="B205" s="8" t="s">
        <v>89</v>
      </c>
      <c r="C205" s="29">
        <v>5000</v>
      </c>
      <c r="D205" s="80" t="s">
        <v>544</v>
      </c>
      <c r="E205" s="80" t="s">
        <v>500</v>
      </c>
      <c r="F205" s="80" t="s">
        <v>490</v>
      </c>
      <c r="G205" s="79" t="s">
        <v>538</v>
      </c>
      <c r="H205" s="79" t="s">
        <v>1016</v>
      </c>
      <c r="I205" s="80">
        <v>532</v>
      </c>
    </row>
    <row r="206" spans="1:9" ht="25.95" customHeight="1" x14ac:dyDescent="0.25">
      <c r="A206" s="67" t="s">
        <v>290</v>
      </c>
      <c r="B206" s="6" t="s">
        <v>86</v>
      </c>
      <c r="C206" s="24">
        <f>C207+C208+C209+C210+C211+C212</f>
        <v>36000</v>
      </c>
      <c r="D206" s="80"/>
      <c r="E206" s="80"/>
      <c r="F206" s="80"/>
      <c r="G206" s="79"/>
      <c r="H206" s="79"/>
      <c r="I206" s="80"/>
    </row>
    <row r="207" spans="1:9" ht="25.95" customHeight="1" x14ac:dyDescent="0.25">
      <c r="A207" s="55" t="s">
        <v>855</v>
      </c>
      <c r="B207" s="8" t="s">
        <v>87</v>
      </c>
      <c r="C207" s="29">
        <v>6000</v>
      </c>
      <c r="D207" s="79" t="s">
        <v>547</v>
      </c>
      <c r="E207" s="80" t="s">
        <v>500</v>
      </c>
      <c r="F207" s="80" t="s">
        <v>490</v>
      </c>
      <c r="G207" s="79" t="s">
        <v>491</v>
      </c>
      <c r="H207" s="79" t="s">
        <v>1016</v>
      </c>
      <c r="I207" s="80">
        <v>532</v>
      </c>
    </row>
    <row r="208" spans="1:9" ht="25.95" customHeight="1" x14ac:dyDescent="0.25">
      <c r="A208" s="55" t="s">
        <v>856</v>
      </c>
      <c r="B208" s="8" t="s">
        <v>708</v>
      </c>
      <c r="C208" s="29">
        <v>6000</v>
      </c>
      <c r="D208" s="79" t="s">
        <v>548</v>
      </c>
      <c r="E208" s="80" t="s">
        <v>500</v>
      </c>
      <c r="F208" s="80" t="s">
        <v>490</v>
      </c>
      <c r="G208" s="79" t="s">
        <v>496</v>
      </c>
      <c r="H208" s="79" t="s">
        <v>1016</v>
      </c>
      <c r="I208" s="80">
        <v>532</v>
      </c>
    </row>
    <row r="209" spans="1:9" ht="25.95" customHeight="1" x14ac:dyDescent="0.25">
      <c r="A209" s="55" t="s">
        <v>857</v>
      </c>
      <c r="B209" s="8" t="s">
        <v>678</v>
      </c>
      <c r="C209" s="29">
        <v>6000</v>
      </c>
      <c r="D209" s="79" t="s">
        <v>547</v>
      </c>
      <c r="E209" s="80" t="s">
        <v>500</v>
      </c>
      <c r="F209" s="80" t="s">
        <v>490</v>
      </c>
      <c r="G209" s="79" t="s">
        <v>496</v>
      </c>
      <c r="H209" s="79" t="s">
        <v>1016</v>
      </c>
      <c r="I209" s="80">
        <v>532</v>
      </c>
    </row>
    <row r="210" spans="1:9" ht="25.95" customHeight="1" x14ac:dyDescent="0.25">
      <c r="A210" s="55" t="s">
        <v>858</v>
      </c>
      <c r="B210" s="8" t="s">
        <v>621</v>
      </c>
      <c r="C210" s="29">
        <v>6000</v>
      </c>
      <c r="D210" s="79" t="s">
        <v>548</v>
      </c>
      <c r="E210" s="80" t="s">
        <v>500</v>
      </c>
      <c r="F210" s="80" t="s">
        <v>490</v>
      </c>
      <c r="G210" s="79" t="s">
        <v>491</v>
      </c>
      <c r="H210" s="79" t="s">
        <v>1016</v>
      </c>
      <c r="I210" s="80">
        <v>532</v>
      </c>
    </row>
    <row r="211" spans="1:9" ht="25.95" customHeight="1" x14ac:dyDescent="0.25">
      <c r="A211" s="55" t="s">
        <v>859</v>
      </c>
      <c r="B211" s="8" t="s">
        <v>679</v>
      </c>
      <c r="C211" s="29">
        <v>6000</v>
      </c>
      <c r="D211" s="79" t="s">
        <v>548</v>
      </c>
      <c r="E211" s="80" t="s">
        <v>500</v>
      </c>
      <c r="F211" s="80" t="s">
        <v>490</v>
      </c>
      <c r="G211" s="79" t="s">
        <v>504</v>
      </c>
      <c r="H211" s="79" t="s">
        <v>504</v>
      </c>
      <c r="I211" s="80">
        <v>532</v>
      </c>
    </row>
    <row r="212" spans="1:9" ht="25.95" customHeight="1" x14ac:dyDescent="0.25">
      <c r="A212" s="55" t="s">
        <v>860</v>
      </c>
      <c r="B212" s="8" t="s">
        <v>680</v>
      </c>
      <c r="C212" s="29">
        <v>6000</v>
      </c>
      <c r="D212" s="79" t="s">
        <v>544</v>
      </c>
      <c r="E212" s="80" t="s">
        <v>500</v>
      </c>
      <c r="F212" s="80" t="s">
        <v>490</v>
      </c>
      <c r="G212" s="79" t="s">
        <v>504</v>
      </c>
      <c r="H212" s="79" t="s">
        <v>504</v>
      </c>
      <c r="I212" s="80">
        <v>532</v>
      </c>
    </row>
    <row r="213" spans="1:9" ht="25.95" customHeight="1" x14ac:dyDescent="0.25">
      <c r="A213" s="67" t="s">
        <v>208</v>
      </c>
      <c r="B213" s="6" t="s">
        <v>622</v>
      </c>
      <c r="C213" s="24">
        <f t="shared" ref="C213" si="5">C214+C215+C216</f>
        <v>14000</v>
      </c>
      <c r="D213" s="79"/>
      <c r="E213" s="80"/>
      <c r="F213" s="80"/>
      <c r="G213" s="79"/>
      <c r="H213" s="79"/>
      <c r="I213" s="79"/>
    </row>
    <row r="214" spans="1:9" ht="25.95" customHeight="1" x14ac:dyDescent="0.25">
      <c r="A214" s="55" t="s">
        <v>474</v>
      </c>
      <c r="B214" s="8" t="s">
        <v>623</v>
      </c>
      <c r="C214" s="29">
        <v>6000</v>
      </c>
      <c r="D214" s="79" t="s">
        <v>544</v>
      </c>
      <c r="E214" s="80" t="s">
        <v>500</v>
      </c>
      <c r="F214" s="80" t="s">
        <v>490</v>
      </c>
      <c r="G214" s="79" t="s">
        <v>496</v>
      </c>
      <c r="H214" s="79" t="s">
        <v>1016</v>
      </c>
      <c r="I214" s="80">
        <v>532</v>
      </c>
    </row>
    <row r="215" spans="1:9" ht="25.95" customHeight="1" x14ac:dyDescent="0.25">
      <c r="A215" s="55" t="s">
        <v>475</v>
      </c>
      <c r="B215" s="8" t="s">
        <v>681</v>
      </c>
      <c r="C215" s="29">
        <v>6000</v>
      </c>
      <c r="D215" s="79" t="s">
        <v>544</v>
      </c>
      <c r="E215" s="80" t="s">
        <v>500</v>
      </c>
      <c r="F215" s="80" t="s">
        <v>490</v>
      </c>
      <c r="G215" s="79" t="s">
        <v>496</v>
      </c>
      <c r="H215" s="79" t="s">
        <v>1016</v>
      </c>
      <c r="I215" s="80">
        <v>532</v>
      </c>
    </row>
    <row r="216" spans="1:9" ht="25.95" customHeight="1" x14ac:dyDescent="0.25">
      <c r="A216" s="55" t="s">
        <v>841</v>
      </c>
      <c r="B216" s="8" t="s">
        <v>624</v>
      </c>
      <c r="C216" s="29">
        <v>2000</v>
      </c>
      <c r="D216" s="79" t="s">
        <v>544</v>
      </c>
      <c r="E216" s="80" t="s">
        <v>500</v>
      </c>
      <c r="F216" s="80" t="s">
        <v>490</v>
      </c>
      <c r="G216" s="79" t="s">
        <v>491</v>
      </c>
      <c r="H216" s="79" t="s">
        <v>1016</v>
      </c>
      <c r="I216" s="80">
        <v>532</v>
      </c>
    </row>
    <row r="217" spans="1:9" ht="25.95" customHeight="1" x14ac:dyDescent="0.25">
      <c r="A217" s="67" t="s">
        <v>209</v>
      </c>
      <c r="B217" s="6" t="s">
        <v>186</v>
      </c>
      <c r="C217" s="24">
        <v>4000</v>
      </c>
      <c r="D217" s="79" t="s">
        <v>555</v>
      </c>
      <c r="E217" s="80" t="s">
        <v>500</v>
      </c>
      <c r="F217" s="80" t="s">
        <v>490</v>
      </c>
      <c r="G217" s="7" t="s">
        <v>504</v>
      </c>
      <c r="H217" s="7" t="s">
        <v>504</v>
      </c>
      <c r="I217" s="80">
        <v>532</v>
      </c>
    </row>
    <row r="218" spans="1:9" ht="25.95" customHeight="1" x14ac:dyDescent="0.25">
      <c r="A218" s="67" t="s">
        <v>210</v>
      </c>
      <c r="B218" s="6" t="s">
        <v>822</v>
      </c>
      <c r="C218" s="24">
        <v>3000</v>
      </c>
      <c r="D218" s="79" t="s">
        <v>544</v>
      </c>
      <c r="E218" s="80" t="s">
        <v>500</v>
      </c>
      <c r="F218" s="80" t="s">
        <v>490</v>
      </c>
      <c r="G218" s="7" t="s">
        <v>491</v>
      </c>
      <c r="H218" s="7" t="s">
        <v>1016</v>
      </c>
      <c r="I218" s="80">
        <v>532</v>
      </c>
    </row>
    <row r="219" spans="1:9" ht="25.95" customHeight="1" x14ac:dyDescent="0.25">
      <c r="A219" s="67" t="s">
        <v>211</v>
      </c>
      <c r="B219" s="6" t="s">
        <v>823</v>
      </c>
      <c r="C219" s="24">
        <v>3000</v>
      </c>
      <c r="D219" s="79" t="s">
        <v>544</v>
      </c>
      <c r="E219" s="80" t="s">
        <v>500</v>
      </c>
      <c r="F219" s="80" t="s">
        <v>490</v>
      </c>
      <c r="G219" s="7" t="s">
        <v>491</v>
      </c>
      <c r="H219" s="7" t="s">
        <v>1016</v>
      </c>
      <c r="I219" s="80">
        <v>532</v>
      </c>
    </row>
    <row r="220" spans="1:9" ht="25.95" customHeight="1" x14ac:dyDescent="0.25">
      <c r="A220" s="67" t="s">
        <v>212</v>
      </c>
      <c r="B220" s="6" t="s">
        <v>765</v>
      </c>
      <c r="C220" s="24">
        <v>6000</v>
      </c>
      <c r="D220" s="79" t="s">
        <v>543</v>
      </c>
      <c r="E220" s="80" t="s">
        <v>500</v>
      </c>
      <c r="F220" s="80" t="s">
        <v>490</v>
      </c>
      <c r="G220" s="7" t="s">
        <v>504</v>
      </c>
      <c r="H220" s="7" t="s">
        <v>504</v>
      </c>
      <c r="I220" s="80">
        <v>559</v>
      </c>
    </row>
    <row r="221" spans="1:9" ht="39.6" x14ac:dyDescent="0.25">
      <c r="A221" s="67" t="s">
        <v>213</v>
      </c>
      <c r="B221" s="6" t="s">
        <v>1010</v>
      </c>
      <c r="C221" s="24">
        <v>6000</v>
      </c>
      <c r="D221" s="79" t="s">
        <v>542</v>
      </c>
      <c r="E221" s="80" t="s">
        <v>500</v>
      </c>
      <c r="F221" s="80" t="s">
        <v>490</v>
      </c>
      <c r="G221" s="7" t="s">
        <v>504</v>
      </c>
      <c r="H221" s="7" t="s">
        <v>504</v>
      </c>
      <c r="I221" s="80">
        <v>559</v>
      </c>
    </row>
    <row r="222" spans="1:9" ht="25.95" customHeight="1" x14ac:dyDescent="0.25">
      <c r="A222" s="67" t="s">
        <v>214</v>
      </c>
      <c r="B222" s="6" t="s">
        <v>811</v>
      </c>
      <c r="C222" s="24">
        <v>6000</v>
      </c>
      <c r="D222" s="79" t="s">
        <v>548</v>
      </c>
      <c r="E222" s="80" t="s">
        <v>500</v>
      </c>
      <c r="F222" s="80" t="s">
        <v>490</v>
      </c>
      <c r="G222" s="7" t="s">
        <v>504</v>
      </c>
      <c r="H222" s="7" t="s">
        <v>504</v>
      </c>
      <c r="I222" s="80">
        <v>550</v>
      </c>
    </row>
    <row r="223" spans="1:9" ht="25.95" customHeight="1" x14ac:dyDescent="0.25">
      <c r="A223" s="67" t="s">
        <v>215</v>
      </c>
      <c r="B223" s="6" t="s">
        <v>656</v>
      </c>
      <c r="C223" s="24">
        <v>3500</v>
      </c>
      <c r="D223" s="79" t="s">
        <v>553</v>
      </c>
      <c r="E223" s="80" t="s">
        <v>500</v>
      </c>
      <c r="F223" s="80" t="s">
        <v>490</v>
      </c>
      <c r="G223" s="7" t="s">
        <v>515</v>
      </c>
      <c r="H223" s="7" t="s">
        <v>1018</v>
      </c>
      <c r="I223" s="80">
        <v>524</v>
      </c>
    </row>
    <row r="224" spans="1:9" ht="25.95" customHeight="1" x14ac:dyDescent="0.25">
      <c r="A224" s="67" t="s">
        <v>216</v>
      </c>
      <c r="B224" s="6" t="s">
        <v>99</v>
      </c>
      <c r="C224" s="24">
        <v>6000</v>
      </c>
      <c r="D224" s="79" t="s">
        <v>548</v>
      </c>
      <c r="E224" s="80" t="s">
        <v>500</v>
      </c>
      <c r="F224" s="80" t="s">
        <v>490</v>
      </c>
      <c r="G224" s="79" t="s">
        <v>491</v>
      </c>
      <c r="H224" s="79" t="s">
        <v>1021</v>
      </c>
      <c r="I224" s="80">
        <v>539</v>
      </c>
    </row>
    <row r="225" spans="1:9" ht="25.95" customHeight="1" x14ac:dyDescent="0.25">
      <c r="A225" s="67" t="s">
        <v>217</v>
      </c>
      <c r="B225" s="6" t="s">
        <v>100</v>
      </c>
      <c r="C225" s="24">
        <v>25200</v>
      </c>
      <c r="D225" s="79" t="s">
        <v>551</v>
      </c>
      <c r="E225" s="80" t="s">
        <v>494</v>
      </c>
      <c r="F225" s="80" t="s">
        <v>490</v>
      </c>
      <c r="G225" s="79" t="s">
        <v>496</v>
      </c>
      <c r="H225" s="79" t="s">
        <v>1018</v>
      </c>
      <c r="I225" s="80">
        <v>550</v>
      </c>
    </row>
    <row r="226" spans="1:9" ht="25.95" customHeight="1" x14ac:dyDescent="0.25">
      <c r="A226" s="67" t="s">
        <v>225</v>
      </c>
      <c r="B226" s="6" t="s">
        <v>657</v>
      </c>
      <c r="C226" s="24">
        <v>6000</v>
      </c>
      <c r="D226" s="79" t="s">
        <v>552</v>
      </c>
      <c r="E226" s="80" t="s">
        <v>500</v>
      </c>
      <c r="F226" s="80" t="s">
        <v>490</v>
      </c>
      <c r="G226" s="79" t="s">
        <v>491</v>
      </c>
      <c r="H226" s="79" t="s">
        <v>1016</v>
      </c>
      <c r="I226" s="80">
        <v>532</v>
      </c>
    </row>
    <row r="227" spans="1:9" ht="39.6" x14ac:dyDescent="0.25">
      <c r="A227" s="67" t="s">
        <v>228</v>
      </c>
      <c r="B227" s="6" t="s">
        <v>696</v>
      </c>
      <c r="C227" s="24">
        <v>12000</v>
      </c>
      <c r="D227" s="79" t="s">
        <v>544</v>
      </c>
      <c r="E227" s="80" t="s">
        <v>494</v>
      </c>
      <c r="F227" s="80" t="s">
        <v>490</v>
      </c>
      <c r="G227" s="79" t="s">
        <v>496</v>
      </c>
      <c r="H227" s="79" t="s">
        <v>1016</v>
      </c>
      <c r="I227" s="80">
        <v>539</v>
      </c>
    </row>
    <row r="228" spans="1:9" ht="25.95" customHeight="1" x14ac:dyDescent="0.25">
      <c r="A228" s="67" t="s">
        <v>229</v>
      </c>
      <c r="B228" s="6" t="s">
        <v>658</v>
      </c>
      <c r="C228" s="24">
        <v>3000</v>
      </c>
      <c r="D228" s="79" t="s">
        <v>543</v>
      </c>
      <c r="E228" s="80" t="s">
        <v>500</v>
      </c>
      <c r="F228" s="80" t="s">
        <v>490</v>
      </c>
      <c r="G228" s="79" t="s">
        <v>515</v>
      </c>
      <c r="H228" s="79" t="s">
        <v>1018</v>
      </c>
      <c r="I228" s="80">
        <v>532</v>
      </c>
    </row>
    <row r="229" spans="1:9" ht="25.95" customHeight="1" x14ac:dyDescent="0.25">
      <c r="A229" s="67" t="s">
        <v>230</v>
      </c>
      <c r="B229" s="6" t="s">
        <v>436</v>
      </c>
      <c r="C229" s="24">
        <v>3500</v>
      </c>
      <c r="D229" s="79" t="s">
        <v>543</v>
      </c>
      <c r="E229" s="80" t="s">
        <v>500</v>
      </c>
      <c r="F229" s="80" t="s">
        <v>490</v>
      </c>
      <c r="G229" s="79" t="s">
        <v>496</v>
      </c>
      <c r="H229" s="79" t="s">
        <v>1018</v>
      </c>
      <c r="I229" s="80">
        <v>532</v>
      </c>
    </row>
    <row r="230" spans="1:9" ht="25.95" customHeight="1" x14ac:dyDescent="0.25">
      <c r="A230" s="67" t="s">
        <v>231</v>
      </c>
      <c r="B230" s="6" t="s">
        <v>112</v>
      </c>
      <c r="C230" s="24">
        <v>6000</v>
      </c>
      <c r="D230" s="79" t="s">
        <v>543</v>
      </c>
      <c r="E230" s="80" t="s">
        <v>500</v>
      </c>
      <c r="F230" s="80" t="s">
        <v>490</v>
      </c>
      <c r="G230" s="79" t="s">
        <v>496</v>
      </c>
      <c r="H230" s="79" t="s">
        <v>1018</v>
      </c>
      <c r="I230" s="80">
        <v>532</v>
      </c>
    </row>
    <row r="231" spans="1:9" ht="25.95" customHeight="1" x14ac:dyDescent="0.25">
      <c r="A231" s="67" t="s">
        <v>232</v>
      </c>
      <c r="B231" s="6" t="s">
        <v>659</v>
      </c>
      <c r="C231" s="24">
        <v>318000</v>
      </c>
      <c r="D231" s="79" t="s">
        <v>550</v>
      </c>
      <c r="E231" s="80" t="s">
        <v>506</v>
      </c>
      <c r="F231" s="80" t="s">
        <v>490</v>
      </c>
      <c r="G231" s="79" t="s">
        <v>491</v>
      </c>
      <c r="H231" s="79" t="s">
        <v>1016</v>
      </c>
      <c r="I231" s="80">
        <v>539</v>
      </c>
    </row>
    <row r="232" spans="1:9" ht="25.95" customHeight="1" x14ac:dyDescent="0.25">
      <c r="A232" s="67" t="s">
        <v>233</v>
      </c>
      <c r="B232" s="6" t="s">
        <v>882</v>
      </c>
      <c r="C232" s="24">
        <v>4500</v>
      </c>
      <c r="D232" s="79" t="s">
        <v>550</v>
      </c>
      <c r="E232" s="80" t="s">
        <v>500</v>
      </c>
      <c r="F232" s="80" t="s">
        <v>490</v>
      </c>
      <c r="G232" s="79" t="s">
        <v>504</v>
      </c>
      <c r="H232" s="79" t="s">
        <v>504</v>
      </c>
      <c r="I232" s="80">
        <v>539</v>
      </c>
    </row>
    <row r="233" spans="1:9" ht="105.6" x14ac:dyDescent="0.25">
      <c r="A233" s="67" t="s">
        <v>234</v>
      </c>
      <c r="B233" s="6" t="s">
        <v>660</v>
      </c>
      <c r="C233" s="24">
        <v>6000</v>
      </c>
      <c r="D233" s="79" t="s">
        <v>543</v>
      </c>
      <c r="E233" s="80" t="s">
        <v>500</v>
      </c>
      <c r="F233" s="80" t="s">
        <v>490</v>
      </c>
      <c r="G233" s="79" t="s">
        <v>504</v>
      </c>
      <c r="H233" s="79" t="s">
        <v>504</v>
      </c>
      <c r="I233" s="80">
        <v>532</v>
      </c>
    </row>
    <row r="234" spans="1:9" ht="25.95" customHeight="1" x14ac:dyDescent="0.25">
      <c r="A234" s="67" t="s">
        <v>239</v>
      </c>
      <c r="B234" s="6" t="s">
        <v>120</v>
      </c>
      <c r="C234" s="24">
        <v>10000</v>
      </c>
      <c r="D234" s="79" t="s">
        <v>552</v>
      </c>
      <c r="E234" s="80" t="s">
        <v>494</v>
      </c>
      <c r="F234" s="80" t="s">
        <v>490</v>
      </c>
      <c r="G234" s="79" t="s">
        <v>491</v>
      </c>
      <c r="H234" s="79" t="s">
        <v>1016</v>
      </c>
      <c r="I234" s="80">
        <v>550</v>
      </c>
    </row>
    <row r="235" spans="1:9" ht="25.95" customHeight="1" x14ac:dyDescent="0.25">
      <c r="A235" s="67" t="s">
        <v>243</v>
      </c>
      <c r="B235" s="6" t="s">
        <v>836</v>
      </c>
      <c r="C235" s="24">
        <v>15000</v>
      </c>
      <c r="D235" s="79" t="s">
        <v>1025</v>
      </c>
      <c r="E235" s="80" t="s">
        <v>494</v>
      </c>
      <c r="F235" s="80" t="s">
        <v>490</v>
      </c>
      <c r="G235" s="79" t="s">
        <v>504</v>
      </c>
      <c r="H235" s="79" t="s">
        <v>504</v>
      </c>
      <c r="I235" s="80">
        <v>559</v>
      </c>
    </row>
    <row r="236" spans="1:9" ht="25.95" customHeight="1" x14ac:dyDescent="0.25">
      <c r="A236" s="67" t="s">
        <v>246</v>
      </c>
      <c r="B236" s="6" t="s">
        <v>766</v>
      </c>
      <c r="C236" s="24">
        <f>C237+C238+C240+C241+C244+C242+C243+C239</f>
        <v>15000</v>
      </c>
      <c r="D236" s="79"/>
      <c r="E236" s="80"/>
      <c r="F236" s="80"/>
      <c r="G236" s="79"/>
      <c r="H236" s="79"/>
      <c r="I236" s="80"/>
    </row>
    <row r="237" spans="1:9" ht="25.95" customHeight="1" x14ac:dyDescent="0.25">
      <c r="A237" s="55" t="s">
        <v>453</v>
      </c>
      <c r="B237" s="8" t="s">
        <v>666</v>
      </c>
      <c r="C237" s="29">
        <v>5000</v>
      </c>
      <c r="D237" s="79" t="s">
        <v>544</v>
      </c>
      <c r="E237" s="80" t="s">
        <v>500</v>
      </c>
      <c r="F237" s="80" t="s">
        <v>490</v>
      </c>
      <c r="G237" s="79" t="s">
        <v>1026</v>
      </c>
      <c r="H237" s="79" t="s">
        <v>1018</v>
      </c>
      <c r="I237" s="80">
        <v>559</v>
      </c>
    </row>
    <row r="238" spans="1:9" ht="25.95" customHeight="1" x14ac:dyDescent="0.25">
      <c r="A238" s="55" t="s">
        <v>454</v>
      </c>
      <c r="B238" s="8" t="s">
        <v>1032</v>
      </c>
      <c r="C238" s="29">
        <v>600</v>
      </c>
      <c r="D238" s="79" t="s">
        <v>544</v>
      </c>
      <c r="E238" s="80" t="s">
        <v>500</v>
      </c>
      <c r="F238" s="80" t="s">
        <v>490</v>
      </c>
      <c r="G238" s="7" t="s">
        <v>538</v>
      </c>
      <c r="H238" s="79" t="s">
        <v>1018</v>
      </c>
      <c r="I238" s="80">
        <v>559</v>
      </c>
    </row>
    <row r="239" spans="1:9" ht="25.95" customHeight="1" x14ac:dyDescent="0.25">
      <c r="A239" s="55" t="s">
        <v>455</v>
      </c>
      <c r="B239" s="8" t="s">
        <v>902</v>
      </c>
      <c r="C239" s="29">
        <v>1500</v>
      </c>
      <c r="D239" s="79" t="s">
        <v>544</v>
      </c>
      <c r="E239" s="80" t="s">
        <v>500</v>
      </c>
      <c r="F239" s="80" t="s">
        <v>490</v>
      </c>
      <c r="G239" s="7" t="s">
        <v>538</v>
      </c>
      <c r="H239" s="79" t="s">
        <v>1021</v>
      </c>
      <c r="I239" s="80">
        <v>559</v>
      </c>
    </row>
    <row r="240" spans="1:9" ht="25.95" customHeight="1" x14ac:dyDescent="0.25">
      <c r="A240" s="55" t="s">
        <v>456</v>
      </c>
      <c r="B240" s="8" t="s">
        <v>700</v>
      </c>
      <c r="C240" s="29">
        <v>1000</v>
      </c>
      <c r="D240" s="79" t="s">
        <v>544</v>
      </c>
      <c r="E240" s="80" t="s">
        <v>500</v>
      </c>
      <c r="F240" s="80" t="s">
        <v>490</v>
      </c>
      <c r="G240" s="79" t="s">
        <v>1027</v>
      </c>
      <c r="H240" s="79" t="s">
        <v>1018</v>
      </c>
      <c r="I240" s="80">
        <v>559</v>
      </c>
    </row>
    <row r="241" spans="1:9" ht="25.95" customHeight="1" x14ac:dyDescent="0.25">
      <c r="A241" s="55" t="s">
        <v>457</v>
      </c>
      <c r="B241" s="8" t="s">
        <v>893</v>
      </c>
      <c r="C241" s="29">
        <v>600</v>
      </c>
      <c r="D241" s="79" t="s">
        <v>544</v>
      </c>
      <c r="E241" s="80" t="s">
        <v>500</v>
      </c>
      <c r="F241" s="80" t="s">
        <v>490</v>
      </c>
      <c r="G241" s="79" t="s">
        <v>538</v>
      </c>
      <c r="H241" s="79" t="s">
        <v>1018</v>
      </c>
      <c r="I241" s="80">
        <v>559</v>
      </c>
    </row>
    <row r="242" spans="1:9" ht="25.95" customHeight="1" x14ac:dyDescent="0.25">
      <c r="A242" s="55" t="s">
        <v>966</v>
      </c>
      <c r="B242" s="8" t="s">
        <v>894</v>
      </c>
      <c r="C242" s="29">
        <v>700</v>
      </c>
      <c r="D242" s="79" t="s">
        <v>544</v>
      </c>
      <c r="E242" s="80" t="s">
        <v>500</v>
      </c>
      <c r="F242" s="80" t="s">
        <v>490</v>
      </c>
      <c r="G242" s="79" t="s">
        <v>538</v>
      </c>
      <c r="H242" s="79" t="s">
        <v>1018</v>
      </c>
      <c r="I242" s="80">
        <v>559</v>
      </c>
    </row>
    <row r="243" spans="1:9" ht="25.95" customHeight="1" x14ac:dyDescent="0.25">
      <c r="A243" s="55" t="s">
        <v>967</v>
      </c>
      <c r="B243" s="8" t="s">
        <v>896</v>
      </c>
      <c r="C243" s="29">
        <v>600</v>
      </c>
      <c r="D243" s="79" t="s">
        <v>544</v>
      </c>
      <c r="E243" s="80" t="s">
        <v>500</v>
      </c>
      <c r="F243" s="80" t="s">
        <v>490</v>
      </c>
      <c r="G243" s="79" t="s">
        <v>515</v>
      </c>
      <c r="H243" s="79" t="s">
        <v>1018</v>
      </c>
      <c r="I243" s="80">
        <v>559</v>
      </c>
    </row>
    <row r="244" spans="1:9" ht="25.95" customHeight="1" x14ac:dyDescent="0.25">
      <c r="A244" s="55" t="s">
        <v>968</v>
      </c>
      <c r="B244" s="8" t="s">
        <v>667</v>
      </c>
      <c r="C244" s="29">
        <v>5000</v>
      </c>
      <c r="D244" s="79" t="s">
        <v>544</v>
      </c>
      <c r="E244" s="80" t="s">
        <v>500</v>
      </c>
      <c r="F244" s="80" t="s">
        <v>490</v>
      </c>
      <c r="G244" s="79" t="s">
        <v>504</v>
      </c>
      <c r="H244" s="79" t="s">
        <v>1018</v>
      </c>
      <c r="I244" s="80">
        <v>559</v>
      </c>
    </row>
    <row r="245" spans="1:9" ht="25.95" customHeight="1" x14ac:dyDescent="0.25">
      <c r="A245" s="67" t="s">
        <v>247</v>
      </c>
      <c r="B245" s="6" t="s">
        <v>641</v>
      </c>
      <c r="C245" s="24">
        <f>C246+C247+C249+C248</f>
        <v>13000</v>
      </c>
      <c r="D245" s="79"/>
      <c r="E245" s="80"/>
      <c r="F245" s="80"/>
      <c r="G245" s="79"/>
      <c r="H245" s="79"/>
      <c r="I245" s="80"/>
    </row>
    <row r="246" spans="1:9" ht="25.95" customHeight="1" x14ac:dyDescent="0.25">
      <c r="A246" s="55" t="s">
        <v>969</v>
      </c>
      <c r="B246" s="8" t="s">
        <v>701</v>
      </c>
      <c r="C246" s="29">
        <v>2000</v>
      </c>
      <c r="D246" s="79" t="s">
        <v>544</v>
      </c>
      <c r="E246" s="80" t="s">
        <v>500</v>
      </c>
      <c r="F246" s="80" t="s">
        <v>490</v>
      </c>
      <c r="G246" s="79" t="s">
        <v>491</v>
      </c>
      <c r="H246" s="79" t="s">
        <v>1018</v>
      </c>
      <c r="I246" s="80">
        <v>539</v>
      </c>
    </row>
    <row r="247" spans="1:9" ht="25.95" customHeight="1" x14ac:dyDescent="0.25">
      <c r="A247" s="55" t="s">
        <v>970</v>
      </c>
      <c r="B247" s="8" t="s">
        <v>668</v>
      </c>
      <c r="C247" s="29">
        <v>3000</v>
      </c>
      <c r="D247" s="79" t="s">
        <v>544</v>
      </c>
      <c r="E247" s="80" t="s">
        <v>500</v>
      </c>
      <c r="F247" s="80" t="s">
        <v>490</v>
      </c>
      <c r="G247" s="79" t="s">
        <v>496</v>
      </c>
      <c r="H247" s="79" t="s">
        <v>1018</v>
      </c>
      <c r="I247" s="80">
        <v>539</v>
      </c>
    </row>
    <row r="248" spans="1:9" ht="25.95" customHeight="1" x14ac:dyDescent="0.25">
      <c r="A248" s="55" t="s">
        <v>971</v>
      </c>
      <c r="B248" s="8" t="s">
        <v>835</v>
      </c>
      <c r="C248" s="29">
        <v>5000</v>
      </c>
      <c r="D248" s="79" t="s">
        <v>549</v>
      </c>
      <c r="E248" s="79" t="s">
        <v>500</v>
      </c>
      <c r="F248" s="79" t="s">
        <v>490</v>
      </c>
      <c r="G248" s="79" t="s">
        <v>491</v>
      </c>
      <c r="H248" s="79" t="s">
        <v>1018</v>
      </c>
      <c r="I248" s="80">
        <v>539</v>
      </c>
    </row>
    <row r="249" spans="1:9" ht="25.95" customHeight="1" x14ac:dyDescent="0.25">
      <c r="A249" s="55" t="s">
        <v>972</v>
      </c>
      <c r="B249" s="8" t="s">
        <v>625</v>
      </c>
      <c r="C249" s="29">
        <v>3000</v>
      </c>
      <c r="D249" s="79" t="s">
        <v>544</v>
      </c>
      <c r="E249" s="79" t="s">
        <v>500</v>
      </c>
      <c r="F249" s="79" t="s">
        <v>490</v>
      </c>
      <c r="G249" s="79" t="s">
        <v>515</v>
      </c>
      <c r="H249" s="79" t="s">
        <v>1018</v>
      </c>
      <c r="I249" s="80">
        <v>539</v>
      </c>
    </row>
    <row r="250" spans="1:9" s="1" customFormat="1" ht="25.95" customHeight="1" x14ac:dyDescent="0.25">
      <c r="A250" s="67" t="s">
        <v>248</v>
      </c>
      <c r="B250" s="6" t="s">
        <v>818</v>
      </c>
      <c r="C250" s="24">
        <v>6000</v>
      </c>
      <c r="D250" s="79" t="s">
        <v>557</v>
      </c>
      <c r="E250" s="79" t="s">
        <v>500</v>
      </c>
      <c r="F250" s="79" t="s">
        <v>490</v>
      </c>
      <c r="G250" s="79" t="s">
        <v>491</v>
      </c>
      <c r="H250" s="7" t="s">
        <v>1020</v>
      </c>
      <c r="I250" s="80">
        <v>539</v>
      </c>
    </row>
    <row r="251" spans="1:9" ht="25.95" customHeight="1" x14ac:dyDescent="0.25">
      <c r="A251" s="67" t="s">
        <v>249</v>
      </c>
      <c r="B251" s="6" t="s">
        <v>640</v>
      </c>
      <c r="C251" s="24">
        <f>C252+C253+C254+C256+C255</f>
        <v>15000</v>
      </c>
      <c r="D251" s="79"/>
      <c r="E251" s="79"/>
      <c r="F251" s="79"/>
      <c r="G251" s="79"/>
      <c r="H251" s="79"/>
      <c r="I251" s="80"/>
    </row>
    <row r="252" spans="1:9" ht="25.95" customHeight="1" x14ac:dyDescent="0.25">
      <c r="A252" s="55" t="s">
        <v>933</v>
      </c>
      <c r="B252" s="8" t="s">
        <v>702</v>
      </c>
      <c r="C252" s="29">
        <v>3000</v>
      </c>
      <c r="D252" s="79" t="s">
        <v>544</v>
      </c>
      <c r="E252" s="80" t="s">
        <v>500</v>
      </c>
      <c r="F252" s="80" t="s">
        <v>490</v>
      </c>
      <c r="G252" s="79" t="s">
        <v>496</v>
      </c>
      <c r="H252" s="79" t="s">
        <v>1018</v>
      </c>
      <c r="I252" s="80">
        <v>559</v>
      </c>
    </row>
    <row r="253" spans="1:9" ht="25.95" customHeight="1" x14ac:dyDescent="0.25">
      <c r="A253" s="55" t="s">
        <v>934</v>
      </c>
      <c r="B253" s="8" t="s">
        <v>703</v>
      </c>
      <c r="C253" s="29">
        <v>1000</v>
      </c>
      <c r="D253" s="79" t="s">
        <v>544</v>
      </c>
      <c r="E253" s="80" t="s">
        <v>500</v>
      </c>
      <c r="F253" s="80" t="s">
        <v>490</v>
      </c>
      <c r="G253" s="79" t="s">
        <v>496</v>
      </c>
      <c r="H253" s="7" t="s">
        <v>1021</v>
      </c>
      <c r="I253" s="80">
        <v>559</v>
      </c>
    </row>
    <row r="254" spans="1:9" ht="25.95" customHeight="1" x14ac:dyDescent="0.25">
      <c r="A254" s="55" t="s">
        <v>935</v>
      </c>
      <c r="B254" s="8" t="s">
        <v>704</v>
      </c>
      <c r="C254" s="29">
        <v>5000</v>
      </c>
      <c r="D254" s="79" t="s">
        <v>544</v>
      </c>
      <c r="E254" s="80" t="s">
        <v>500</v>
      </c>
      <c r="F254" s="80" t="s">
        <v>490</v>
      </c>
      <c r="G254" s="79" t="s">
        <v>491</v>
      </c>
      <c r="H254" s="79" t="s">
        <v>1018</v>
      </c>
      <c r="I254" s="80">
        <v>559</v>
      </c>
    </row>
    <row r="255" spans="1:9" ht="25.95" customHeight="1" x14ac:dyDescent="0.25">
      <c r="A255" s="55" t="s">
        <v>936</v>
      </c>
      <c r="B255" s="8" t="s">
        <v>895</v>
      </c>
      <c r="C255" s="29">
        <v>1000</v>
      </c>
      <c r="D255" s="79" t="s">
        <v>544</v>
      </c>
      <c r="E255" s="80" t="s">
        <v>500</v>
      </c>
      <c r="F255" s="80" t="s">
        <v>490</v>
      </c>
      <c r="G255" s="79" t="s">
        <v>496</v>
      </c>
      <c r="H255" s="79" t="s">
        <v>1018</v>
      </c>
      <c r="I255" s="80">
        <v>559</v>
      </c>
    </row>
    <row r="256" spans="1:9" ht="25.95" customHeight="1" x14ac:dyDescent="0.25">
      <c r="A256" s="55" t="s">
        <v>973</v>
      </c>
      <c r="B256" s="8" t="s">
        <v>813</v>
      </c>
      <c r="C256" s="29">
        <v>5000</v>
      </c>
      <c r="D256" s="79" t="s">
        <v>544</v>
      </c>
      <c r="E256" s="80" t="s">
        <v>500</v>
      </c>
      <c r="F256" s="80" t="s">
        <v>490</v>
      </c>
      <c r="G256" s="79" t="s">
        <v>504</v>
      </c>
      <c r="H256" s="79" t="s">
        <v>504</v>
      </c>
      <c r="I256" s="80">
        <v>559</v>
      </c>
    </row>
    <row r="257" spans="1:9" ht="25.95" customHeight="1" x14ac:dyDescent="0.25">
      <c r="A257" s="67" t="s">
        <v>250</v>
      </c>
      <c r="B257" s="6" t="s">
        <v>767</v>
      </c>
      <c r="C257" s="24">
        <v>6000</v>
      </c>
      <c r="D257" s="79" t="s">
        <v>542</v>
      </c>
      <c r="E257" s="80" t="s">
        <v>500</v>
      </c>
      <c r="F257" s="80" t="s">
        <v>490</v>
      </c>
      <c r="G257" s="79" t="s">
        <v>1028</v>
      </c>
      <c r="H257" s="79" t="s">
        <v>1016</v>
      </c>
      <c r="I257" s="80">
        <v>532</v>
      </c>
    </row>
    <row r="258" spans="1:9" ht="25.95" customHeight="1" x14ac:dyDescent="0.25">
      <c r="A258" s="67" t="s">
        <v>251</v>
      </c>
      <c r="B258" s="6" t="s">
        <v>683</v>
      </c>
      <c r="C258" s="24">
        <v>15000</v>
      </c>
      <c r="D258" s="79" t="s">
        <v>542</v>
      </c>
      <c r="E258" s="80" t="s">
        <v>494</v>
      </c>
      <c r="F258" s="80" t="s">
        <v>490</v>
      </c>
      <c r="G258" s="79" t="s">
        <v>496</v>
      </c>
      <c r="H258" s="79" t="s">
        <v>1016</v>
      </c>
      <c r="I258" s="80">
        <v>532</v>
      </c>
    </row>
    <row r="259" spans="1:9" ht="25.95" customHeight="1" x14ac:dyDescent="0.25">
      <c r="A259" s="67" t="s">
        <v>252</v>
      </c>
      <c r="B259" s="6" t="s">
        <v>147</v>
      </c>
      <c r="C259" s="24">
        <v>15000</v>
      </c>
      <c r="D259" s="79" t="s">
        <v>542</v>
      </c>
      <c r="E259" s="80" t="s">
        <v>494</v>
      </c>
      <c r="F259" s="80" t="s">
        <v>490</v>
      </c>
      <c r="G259" s="79" t="s">
        <v>515</v>
      </c>
      <c r="H259" s="79" t="s">
        <v>1016</v>
      </c>
      <c r="I259" s="80">
        <v>532</v>
      </c>
    </row>
    <row r="260" spans="1:9" ht="25.95" customHeight="1" x14ac:dyDescent="0.25">
      <c r="A260" s="67" t="s">
        <v>253</v>
      </c>
      <c r="B260" s="6" t="s">
        <v>725</v>
      </c>
      <c r="C260" s="24">
        <f>C261+C262+C263</f>
        <v>18000</v>
      </c>
      <c r="D260" s="79"/>
      <c r="E260" s="80"/>
      <c r="F260" s="80"/>
      <c r="G260" s="79"/>
      <c r="H260" s="79"/>
      <c r="I260" s="80"/>
    </row>
    <row r="261" spans="1:9" ht="25.95" customHeight="1" x14ac:dyDescent="0.25">
      <c r="A261" s="55" t="s">
        <v>974</v>
      </c>
      <c r="B261" s="8" t="s">
        <v>631</v>
      </c>
      <c r="C261" s="29">
        <v>6000</v>
      </c>
      <c r="D261" s="79" t="s">
        <v>542</v>
      </c>
      <c r="E261" s="80" t="s">
        <v>500</v>
      </c>
      <c r="F261" s="80" t="s">
        <v>490</v>
      </c>
      <c r="G261" s="79" t="s">
        <v>491</v>
      </c>
      <c r="H261" s="79" t="s">
        <v>1016</v>
      </c>
      <c r="I261" s="80">
        <v>532</v>
      </c>
    </row>
    <row r="262" spans="1:9" ht="25.95" customHeight="1" x14ac:dyDescent="0.25">
      <c r="A262" s="55" t="s">
        <v>975</v>
      </c>
      <c r="B262" s="8" t="s">
        <v>684</v>
      </c>
      <c r="C262" s="29">
        <v>6000</v>
      </c>
      <c r="D262" s="79" t="s">
        <v>542</v>
      </c>
      <c r="E262" s="80" t="s">
        <v>500</v>
      </c>
      <c r="F262" s="80" t="s">
        <v>490</v>
      </c>
      <c r="G262" s="79" t="s">
        <v>504</v>
      </c>
      <c r="H262" s="79" t="s">
        <v>504</v>
      </c>
      <c r="I262" s="80">
        <v>532</v>
      </c>
    </row>
    <row r="263" spans="1:9" ht="25.95" customHeight="1" x14ac:dyDescent="0.25">
      <c r="A263" s="55" t="s">
        <v>976</v>
      </c>
      <c r="B263" s="8" t="s">
        <v>632</v>
      </c>
      <c r="C263" s="29">
        <v>6000</v>
      </c>
      <c r="D263" s="79" t="s">
        <v>542</v>
      </c>
      <c r="E263" s="80" t="s">
        <v>500</v>
      </c>
      <c r="F263" s="80" t="s">
        <v>490</v>
      </c>
      <c r="G263" s="79" t="s">
        <v>504</v>
      </c>
      <c r="H263" s="79" t="s">
        <v>504</v>
      </c>
      <c r="I263" s="80">
        <v>532</v>
      </c>
    </row>
    <row r="264" spans="1:9" ht="25.95" customHeight="1" x14ac:dyDescent="0.25">
      <c r="A264" s="67" t="s">
        <v>254</v>
      </c>
      <c r="B264" s="6" t="s">
        <v>721</v>
      </c>
      <c r="C264" s="24">
        <f>C265+C266</f>
        <v>12000</v>
      </c>
      <c r="D264" s="79"/>
      <c r="E264" s="80"/>
      <c r="F264" s="80"/>
      <c r="G264" s="79"/>
      <c r="H264" s="79"/>
      <c r="I264" s="80"/>
    </row>
    <row r="265" spans="1:9" ht="25.95" customHeight="1" x14ac:dyDescent="0.25">
      <c r="A265" s="55" t="s">
        <v>861</v>
      </c>
      <c r="B265" s="8" t="s">
        <v>634</v>
      </c>
      <c r="C265" s="29">
        <v>6000</v>
      </c>
      <c r="D265" s="79" t="s">
        <v>544</v>
      </c>
      <c r="E265" s="80" t="s">
        <v>500</v>
      </c>
      <c r="F265" s="80" t="s">
        <v>490</v>
      </c>
      <c r="G265" s="79" t="s">
        <v>491</v>
      </c>
      <c r="H265" s="79" t="s">
        <v>1016</v>
      </c>
      <c r="I265" s="80">
        <v>532</v>
      </c>
    </row>
    <row r="266" spans="1:9" ht="25.95" customHeight="1" x14ac:dyDescent="0.25">
      <c r="A266" s="55" t="s">
        <v>862</v>
      </c>
      <c r="B266" s="8" t="s">
        <v>633</v>
      </c>
      <c r="C266" s="29">
        <v>6000</v>
      </c>
      <c r="D266" s="79" t="s">
        <v>544</v>
      </c>
      <c r="E266" s="80" t="s">
        <v>500</v>
      </c>
      <c r="F266" s="80" t="s">
        <v>490</v>
      </c>
      <c r="G266" s="79" t="s">
        <v>504</v>
      </c>
      <c r="H266" s="79" t="s">
        <v>504</v>
      </c>
      <c r="I266" s="80">
        <v>532</v>
      </c>
    </row>
    <row r="267" spans="1:9" ht="25.95" customHeight="1" x14ac:dyDescent="0.25">
      <c r="A267" s="67" t="s">
        <v>255</v>
      </c>
      <c r="B267" s="6" t="s">
        <v>685</v>
      </c>
      <c r="C267" s="24">
        <v>30000</v>
      </c>
      <c r="D267" s="79" t="s">
        <v>542</v>
      </c>
      <c r="E267" s="80" t="s">
        <v>494</v>
      </c>
      <c r="F267" s="80" t="s">
        <v>490</v>
      </c>
      <c r="G267" s="79" t="s">
        <v>515</v>
      </c>
      <c r="H267" s="79" t="s">
        <v>1016</v>
      </c>
      <c r="I267" s="80">
        <v>532</v>
      </c>
    </row>
    <row r="268" spans="1:9" ht="25.95" customHeight="1" x14ac:dyDescent="0.25">
      <c r="A268" s="67" t="s">
        <v>256</v>
      </c>
      <c r="B268" s="6" t="s">
        <v>133</v>
      </c>
      <c r="C268" s="24">
        <f>C269+C270+C271+C272</f>
        <v>24000</v>
      </c>
      <c r="D268" s="79"/>
      <c r="E268" s="80"/>
      <c r="F268" s="80"/>
      <c r="G268" s="79"/>
      <c r="H268" s="79"/>
      <c r="I268" s="80"/>
    </row>
    <row r="269" spans="1:9" ht="25.95" customHeight="1" x14ac:dyDescent="0.25">
      <c r="A269" s="55" t="s">
        <v>977</v>
      </c>
      <c r="B269" s="8" t="s">
        <v>386</v>
      </c>
      <c r="C269" s="29">
        <v>6000</v>
      </c>
      <c r="D269" s="79" t="s">
        <v>544</v>
      </c>
      <c r="E269" s="80" t="s">
        <v>500</v>
      </c>
      <c r="F269" s="80" t="s">
        <v>490</v>
      </c>
      <c r="G269" s="79" t="s">
        <v>491</v>
      </c>
      <c r="H269" s="79" t="s">
        <v>1016</v>
      </c>
      <c r="I269" s="80">
        <v>532</v>
      </c>
    </row>
    <row r="270" spans="1:9" ht="25.95" customHeight="1" x14ac:dyDescent="0.25">
      <c r="A270" s="55" t="s">
        <v>978</v>
      </c>
      <c r="B270" s="8" t="s">
        <v>686</v>
      </c>
      <c r="C270" s="29">
        <v>6000</v>
      </c>
      <c r="D270" s="79" t="s">
        <v>544</v>
      </c>
      <c r="E270" s="80" t="s">
        <v>500</v>
      </c>
      <c r="F270" s="80" t="s">
        <v>490</v>
      </c>
      <c r="G270" s="79" t="s">
        <v>491</v>
      </c>
      <c r="H270" s="79" t="s">
        <v>1016</v>
      </c>
      <c r="I270" s="80">
        <v>532</v>
      </c>
    </row>
    <row r="271" spans="1:9" ht="25.95" customHeight="1" x14ac:dyDescent="0.25">
      <c r="A271" s="55" t="s">
        <v>979</v>
      </c>
      <c r="B271" s="8" t="s">
        <v>1011</v>
      </c>
      <c r="C271" s="29">
        <v>6000</v>
      </c>
      <c r="D271" s="79" t="s">
        <v>544</v>
      </c>
      <c r="E271" s="80" t="s">
        <v>500</v>
      </c>
      <c r="F271" s="80" t="s">
        <v>490</v>
      </c>
      <c r="G271" s="79" t="s">
        <v>491</v>
      </c>
      <c r="H271" s="79" t="s">
        <v>1016</v>
      </c>
      <c r="I271" s="80">
        <v>532</v>
      </c>
    </row>
    <row r="272" spans="1:9" ht="25.95" customHeight="1" x14ac:dyDescent="0.25">
      <c r="A272" s="55" t="s">
        <v>980</v>
      </c>
      <c r="B272" s="8" t="s">
        <v>155</v>
      </c>
      <c r="C272" s="29">
        <v>6000</v>
      </c>
      <c r="D272" s="79" t="s">
        <v>544</v>
      </c>
      <c r="E272" s="80" t="s">
        <v>500</v>
      </c>
      <c r="F272" s="80" t="s">
        <v>490</v>
      </c>
      <c r="G272" s="79" t="s">
        <v>496</v>
      </c>
      <c r="H272" s="79" t="s">
        <v>1016</v>
      </c>
      <c r="I272" s="80">
        <v>532</v>
      </c>
    </row>
    <row r="273" spans="1:9" ht="25.95" customHeight="1" x14ac:dyDescent="0.25">
      <c r="A273" s="67" t="s">
        <v>257</v>
      </c>
      <c r="B273" s="6" t="s">
        <v>807</v>
      </c>
      <c r="C273" s="24">
        <v>6000</v>
      </c>
      <c r="D273" s="79" t="s">
        <v>542</v>
      </c>
      <c r="E273" s="80" t="s">
        <v>500</v>
      </c>
      <c r="F273" s="80" t="s">
        <v>490</v>
      </c>
      <c r="G273" s="79" t="s">
        <v>496</v>
      </c>
      <c r="H273" s="79" t="s">
        <v>1016</v>
      </c>
      <c r="I273" s="80">
        <v>532</v>
      </c>
    </row>
    <row r="274" spans="1:9" ht="25.95" customHeight="1" x14ac:dyDescent="0.25">
      <c r="A274" s="67" t="s">
        <v>258</v>
      </c>
      <c r="B274" s="6" t="s">
        <v>687</v>
      </c>
      <c r="C274" s="24">
        <v>6000</v>
      </c>
      <c r="D274" s="79" t="s">
        <v>542</v>
      </c>
      <c r="E274" s="80" t="s">
        <v>500</v>
      </c>
      <c r="F274" s="80" t="s">
        <v>490</v>
      </c>
      <c r="G274" s="79" t="s">
        <v>496</v>
      </c>
      <c r="H274" s="79" t="s">
        <v>1016</v>
      </c>
      <c r="I274" s="80">
        <v>554</v>
      </c>
    </row>
    <row r="275" spans="1:9" ht="25.95" customHeight="1" x14ac:dyDescent="0.25">
      <c r="A275" s="67" t="s">
        <v>944</v>
      </c>
      <c r="B275" s="6" t="s">
        <v>898</v>
      </c>
      <c r="C275" s="24">
        <v>6000</v>
      </c>
      <c r="D275" s="79" t="s">
        <v>542</v>
      </c>
      <c r="E275" s="80" t="s">
        <v>500</v>
      </c>
      <c r="F275" s="80" t="s">
        <v>490</v>
      </c>
      <c r="G275" s="79" t="s">
        <v>496</v>
      </c>
      <c r="H275" s="79" t="s">
        <v>1016</v>
      </c>
      <c r="I275" s="80" t="s">
        <v>579</v>
      </c>
    </row>
    <row r="276" spans="1:9" ht="25.95" customHeight="1" x14ac:dyDescent="0.25">
      <c r="A276" s="67" t="s">
        <v>260</v>
      </c>
      <c r="B276" s="6" t="s">
        <v>897</v>
      </c>
      <c r="C276" s="24">
        <v>6000</v>
      </c>
      <c r="D276" s="79" t="s">
        <v>542</v>
      </c>
      <c r="E276" s="80" t="s">
        <v>500</v>
      </c>
      <c r="F276" s="80" t="s">
        <v>490</v>
      </c>
      <c r="G276" s="79" t="s">
        <v>491</v>
      </c>
      <c r="H276" s="79" t="s">
        <v>1016</v>
      </c>
      <c r="I276" s="80" t="s">
        <v>579</v>
      </c>
    </row>
    <row r="277" spans="1:9" ht="25.95" customHeight="1" x14ac:dyDescent="0.25">
      <c r="A277" s="67" t="s">
        <v>261</v>
      </c>
      <c r="B277" s="6" t="s">
        <v>780</v>
      </c>
      <c r="C277" s="24">
        <v>4000</v>
      </c>
      <c r="D277" s="79" t="s">
        <v>543</v>
      </c>
      <c r="E277" s="80" t="s">
        <v>500</v>
      </c>
      <c r="F277" s="80" t="s">
        <v>490</v>
      </c>
      <c r="G277" s="79" t="s">
        <v>491</v>
      </c>
      <c r="H277" s="79" t="s">
        <v>1018</v>
      </c>
      <c r="I277" s="80">
        <v>532</v>
      </c>
    </row>
    <row r="278" spans="1:9" ht="25.95" customHeight="1" x14ac:dyDescent="0.25">
      <c r="A278" s="67" t="s">
        <v>262</v>
      </c>
      <c r="B278" s="6" t="s">
        <v>693</v>
      </c>
      <c r="C278" s="24">
        <v>5000</v>
      </c>
      <c r="D278" s="80" t="s">
        <v>544</v>
      </c>
      <c r="E278" s="80" t="s">
        <v>500</v>
      </c>
      <c r="F278" s="80" t="s">
        <v>490</v>
      </c>
      <c r="G278" s="79" t="s">
        <v>491</v>
      </c>
      <c r="H278" s="79" t="s">
        <v>1016</v>
      </c>
      <c r="I278" s="80">
        <v>532</v>
      </c>
    </row>
    <row r="279" spans="1:9" ht="25.95" customHeight="1" x14ac:dyDescent="0.25">
      <c r="A279" s="67" t="s">
        <v>263</v>
      </c>
      <c r="B279" s="6" t="s">
        <v>626</v>
      </c>
      <c r="C279" s="24">
        <v>6000</v>
      </c>
      <c r="D279" s="79" t="s">
        <v>542</v>
      </c>
      <c r="E279" s="80" t="s">
        <v>500</v>
      </c>
      <c r="F279" s="80" t="s">
        <v>490</v>
      </c>
      <c r="G279" s="79" t="s">
        <v>496</v>
      </c>
      <c r="H279" s="79" t="s">
        <v>1016</v>
      </c>
      <c r="I279" s="80">
        <v>554</v>
      </c>
    </row>
    <row r="280" spans="1:9" ht="25.95" customHeight="1" x14ac:dyDescent="0.25">
      <c r="A280" s="67" t="s">
        <v>264</v>
      </c>
      <c r="B280" s="6" t="s">
        <v>627</v>
      </c>
      <c r="C280" s="24">
        <v>6000</v>
      </c>
      <c r="D280" s="79" t="s">
        <v>542</v>
      </c>
      <c r="E280" s="80" t="s">
        <v>500</v>
      </c>
      <c r="F280" s="80" t="s">
        <v>490</v>
      </c>
      <c r="G280" s="79" t="s">
        <v>491</v>
      </c>
      <c r="H280" s="79" t="s">
        <v>1016</v>
      </c>
      <c r="I280" s="80">
        <v>532</v>
      </c>
    </row>
    <row r="281" spans="1:9" ht="25.95" customHeight="1" x14ac:dyDescent="0.25">
      <c r="A281" s="67" t="s">
        <v>265</v>
      </c>
      <c r="B281" s="6" t="s">
        <v>293</v>
      </c>
      <c r="C281" s="24">
        <f t="shared" ref="C281" si="6">C282+C283+C284</f>
        <v>295000</v>
      </c>
      <c r="D281" s="79"/>
      <c r="E281" s="80"/>
      <c r="F281" s="80"/>
      <c r="G281" s="79"/>
      <c r="H281" s="79"/>
      <c r="I281" s="80"/>
    </row>
    <row r="282" spans="1:9" ht="25.95" customHeight="1" x14ac:dyDescent="0.25">
      <c r="A282" s="55" t="s">
        <v>981</v>
      </c>
      <c r="B282" s="8" t="s">
        <v>722</v>
      </c>
      <c r="C282" s="29">
        <v>55000</v>
      </c>
      <c r="D282" s="79" t="s">
        <v>545</v>
      </c>
      <c r="E282" s="80" t="s">
        <v>506</v>
      </c>
      <c r="F282" s="80" t="s">
        <v>490</v>
      </c>
      <c r="G282" s="79" t="s">
        <v>491</v>
      </c>
      <c r="H282" s="79" t="s">
        <v>1016</v>
      </c>
      <c r="I282" s="80">
        <v>554</v>
      </c>
    </row>
    <row r="283" spans="1:9" ht="25.95" customHeight="1" x14ac:dyDescent="0.25">
      <c r="A283" s="55" t="s">
        <v>982</v>
      </c>
      <c r="B283" s="8" t="s">
        <v>723</v>
      </c>
      <c r="C283" s="29">
        <v>200000</v>
      </c>
      <c r="D283" s="80" t="s">
        <v>545</v>
      </c>
      <c r="E283" s="79" t="s">
        <v>506</v>
      </c>
      <c r="F283" s="80" t="s">
        <v>490</v>
      </c>
      <c r="G283" s="79" t="s">
        <v>496</v>
      </c>
      <c r="H283" s="79" t="s">
        <v>1016</v>
      </c>
      <c r="I283" s="80">
        <v>554</v>
      </c>
    </row>
    <row r="284" spans="1:9" ht="25.95" customHeight="1" x14ac:dyDescent="0.25">
      <c r="A284" s="55" t="s">
        <v>983</v>
      </c>
      <c r="B284" s="8" t="s">
        <v>724</v>
      </c>
      <c r="C284" s="29">
        <v>40000</v>
      </c>
      <c r="D284" s="80" t="s">
        <v>545</v>
      </c>
      <c r="E284" s="80" t="s">
        <v>494</v>
      </c>
      <c r="F284" s="80" t="s">
        <v>490</v>
      </c>
      <c r="G284" s="79" t="s">
        <v>491</v>
      </c>
      <c r="H284" s="79" t="s">
        <v>1016</v>
      </c>
      <c r="I284" s="80">
        <v>554</v>
      </c>
    </row>
    <row r="285" spans="1:9" ht="25.95" customHeight="1" x14ac:dyDescent="0.25">
      <c r="A285" s="67" t="s">
        <v>266</v>
      </c>
      <c r="B285" s="6" t="s">
        <v>694</v>
      </c>
      <c r="C285" s="24">
        <v>6000</v>
      </c>
      <c r="D285" s="79" t="s">
        <v>542</v>
      </c>
      <c r="E285" s="80" t="s">
        <v>500</v>
      </c>
      <c r="F285" s="80" t="s">
        <v>490</v>
      </c>
      <c r="G285" s="79" t="s">
        <v>491</v>
      </c>
      <c r="H285" s="79" t="s">
        <v>1016</v>
      </c>
      <c r="I285" s="80">
        <v>554</v>
      </c>
    </row>
    <row r="286" spans="1:9" ht="25.95" customHeight="1" x14ac:dyDescent="0.25">
      <c r="A286" s="67" t="s">
        <v>267</v>
      </c>
      <c r="B286" s="6" t="s">
        <v>777</v>
      </c>
      <c r="C286" s="24">
        <v>6000</v>
      </c>
      <c r="D286" s="79" t="s">
        <v>542</v>
      </c>
      <c r="E286" s="80" t="s">
        <v>500</v>
      </c>
      <c r="F286" s="80" t="s">
        <v>490</v>
      </c>
      <c r="G286" s="79" t="s">
        <v>491</v>
      </c>
      <c r="H286" s="79" t="s">
        <v>1018</v>
      </c>
      <c r="I286" s="80">
        <v>532</v>
      </c>
    </row>
    <row r="287" spans="1:9" ht="25.95" customHeight="1" x14ac:dyDescent="0.25">
      <c r="A287" s="67" t="s">
        <v>268</v>
      </c>
      <c r="B287" s="6" t="s">
        <v>808</v>
      </c>
      <c r="C287" s="24">
        <v>60000</v>
      </c>
      <c r="D287" s="79" t="s">
        <v>542</v>
      </c>
      <c r="E287" s="80" t="s">
        <v>506</v>
      </c>
      <c r="F287" s="80" t="s">
        <v>490</v>
      </c>
      <c r="G287" s="79" t="s">
        <v>496</v>
      </c>
      <c r="H287" s="79" t="s">
        <v>1016</v>
      </c>
      <c r="I287" s="84" t="s">
        <v>524</v>
      </c>
    </row>
    <row r="288" spans="1:9" ht="25.95" customHeight="1" x14ac:dyDescent="0.25">
      <c r="A288" s="67" t="s">
        <v>269</v>
      </c>
      <c r="B288" s="6" t="s">
        <v>784</v>
      </c>
      <c r="C288" s="24">
        <v>26000</v>
      </c>
      <c r="D288" s="79" t="s">
        <v>542</v>
      </c>
      <c r="E288" s="80" t="s">
        <v>494</v>
      </c>
      <c r="F288" s="80" t="s">
        <v>490</v>
      </c>
      <c r="G288" s="79" t="s">
        <v>538</v>
      </c>
      <c r="H288" s="79" t="s">
        <v>1016</v>
      </c>
      <c r="I288" s="80">
        <v>553</v>
      </c>
    </row>
    <row r="289" spans="1:9" ht="25.95" customHeight="1" x14ac:dyDescent="0.25">
      <c r="A289" s="67" t="s">
        <v>270</v>
      </c>
      <c r="B289" s="6" t="s">
        <v>785</v>
      </c>
      <c r="C289" s="24">
        <v>4500</v>
      </c>
      <c r="D289" s="79" t="s">
        <v>543</v>
      </c>
      <c r="E289" s="80" t="s">
        <v>500</v>
      </c>
      <c r="F289" s="80" t="s">
        <v>490</v>
      </c>
      <c r="G289" s="79" t="s">
        <v>491</v>
      </c>
      <c r="H289" s="79" t="s">
        <v>1016</v>
      </c>
      <c r="I289" s="80">
        <v>539</v>
      </c>
    </row>
    <row r="290" spans="1:9" ht="25.95" customHeight="1" x14ac:dyDescent="0.25">
      <c r="A290" s="67" t="s">
        <v>271</v>
      </c>
      <c r="B290" s="6" t="s">
        <v>175</v>
      </c>
      <c r="C290" s="24">
        <v>1500</v>
      </c>
      <c r="D290" s="79" t="s">
        <v>544</v>
      </c>
      <c r="E290" s="80" t="s">
        <v>500</v>
      </c>
      <c r="F290" s="80" t="s">
        <v>490</v>
      </c>
      <c r="G290" s="79" t="s">
        <v>491</v>
      </c>
      <c r="H290" s="79" t="s">
        <v>1016</v>
      </c>
      <c r="I290" s="80">
        <v>532</v>
      </c>
    </row>
    <row r="291" spans="1:9" ht="25.95" customHeight="1" x14ac:dyDescent="0.25">
      <c r="A291" s="67" t="s">
        <v>272</v>
      </c>
      <c r="B291" s="6" t="s">
        <v>1030</v>
      </c>
      <c r="C291" s="24">
        <v>6000</v>
      </c>
      <c r="D291" s="79" t="s">
        <v>542</v>
      </c>
      <c r="E291" s="79" t="s">
        <v>500</v>
      </c>
      <c r="F291" s="79" t="s">
        <v>490</v>
      </c>
      <c r="G291" s="79" t="s">
        <v>491</v>
      </c>
      <c r="H291" s="79" t="s">
        <v>1016</v>
      </c>
      <c r="I291" s="80">
        <v>553</v>
      </c>
    </row>
    <row r="292" spans="1:9" ht="25.95" customHeight="1" x14ac:dyDescent="0.25">
      <c r="A292" s="67" t="s">
        <v>273</v>
      </c>
      <c r="B292" s="6" t="s">
        <v>653</v>
      </c>
      <c r="C292" s="24">
        <v>600</v>
      </c>
      <c r="D292" s="79" t="s">
        <v>544</v>
      </c>
      <c r="E292" s="80" t="s">
        <v>500</v>
      </c>
      <c r="F292" s="80" t="s">
        <v>490</v>
      </c>
      <c r="G292" s="79" t="s">
        <v>515</v>
      </c>
      <c r="H292" s="79" t="s">
        <v>1018</v>
      </c>
      <c r="I292" s="80">
        <v>532</v>
      </c>
    </row>
    <row r="293" spans="1:9" ht="25.95" customHeight="1" x14ac:dyDescent="0.25">
      <c r="A293" s="67" t="s">
        <v>274</v>
      </c>
      <c r="B293" s="6" t="s">
        <v>645</v>
      </c>
      <c r="C293" s="24">
        <v>16000</v>
      </c>
      <c r="D293" s="79" t="s">
        <v>528</v>
      </c>
      <c r="E293" s="79" t="s">
        <v>566</v>
      </c>
      <c r="F293" s="79" t="s">
        <v>503</v>
      </c>
      <c r="G293" s="79" t="s">
        <v>491</v>
      </c>
      <c r="H293" s="79" t="s">
        <v>1016</v>
      </c>
      <c r="I293" s="80">
        <v>550</v>
      </c>
    </row>
    <row r="294" spans="1:9" ht="25.95" customHeight="1" x14ac:dyDescent="0.25">
      <c r="A294" s="67" t="s">
        <v>275</v>
      </c>
      <c r="B294" s="6" t="s">
        <v>783</v>
      </c>
      <c r="C294" s="24">
        <v>2500</v>
      </c>
      <c r="D294" s="79" t="s">
        <v>528</v>
      </c>
      <c r="E294" s="79" t="s">
        <v>566</v>
      </c>
      <c r="F294" s="79" t="s">
        <v>503</v>
      </c>
      <c r="G294" s="79" t="s">
        <v>491</v>
      </c>
      <c r="H294" s="79" t="s">
        <v>1016</v>
      </c>
      <c r="I294" s="80">
        <v>550</v>
      </c>
    </row>
    <row r="295" spans="1:9" ht="25.95" customHeight="1" x14ac:dyDescent="0.25">
      <c r="A295" s="67" t="s">
        <v>291</v>
      </c>
      <c r="B295" s="6" t="s">
        <v>646</v>
      </c>
      <c r="C295" s="24">
        <v>400</v>
      </c>
      <c r="D295" s="79" t="s">
        <v>542</v>
      </c>
      <c r="E295" s="79" t="s">
        <v>500</v>
      </c>
      <c r="F295" s="79" t="s">
        <v>490</v>
      </c>
      <c r="G295" s="79" t="s">
        <v>491</v>
      </c>
      <c r="H295" s="79" t="s">
        <v>1016</v>
      </c>
      <c r="I295" s="80">
        <v>555</v>
      </c>
    </row>
    <row r="296" spans="1:9" s="2" customFormat="1" ht="25.95" customHeight="1" x14ac:dyDescent="0.25">
      <c r="A296" s="67" t="s">
        <v>292</v>
      </c>
      <c r="B296" s="6" t="s">
        <v>171</v>
      </c>
      <c r="C296" s="24">
        <v>6000</v>
      </c>
      <c r="D296" s="79" t="s">
        <v>550</v>
      </c>
      <c r="E296" s="80" t="s">
        <v>500</v>
      </c>
      <c r="F296" s="80" t="s">
        <v>490</v>
      </c>
      <c r="G296" s="79" t="s">
        <v>491</v>
      </c>
      <c r="H296" s="79" t="s">
        <v>1016</v>
      </c>
      <c r="I296" s="80">
        <v>553</v>
      </c>
    </row>
    <row r="297" spans="1:9" ht="25.95" customHeight="1" x14ac:dyDescent="0.25">
      <c r="A297" s="67" t="s">
        <v>294</v>
      </c>
      <c r="B297" s="6" t="s">
        <v>786</v>
      </c>
      <c r="C297" s="24">
        <v>10000</v>
      </c>
      <c r="D297" s="79" t="s">
        <v>528</v>
      </c>
      <c r="E297" s="80" t="s">
        <v>494</v>
      </c>
      <c r="F297" s="80" t="s">
        <v>490</v>
      </c>
      <c r="G297" s="79" t="s">
        <v>515</v>
      </c>
      <c r="H297" s="79" t="s">
        <v>1016</v>
      </c>
      <c r="I297" s="80">
        <v>550</v>
      </c>
    </row>
    <row r="298" spans="1:9" ht="25.95" customHeight="1" x14ac:dyDescent="0.25">
      <c r="A298" s="67" t="s">
        <v>295</v>
      </c>
      <c r="B298" s="6" t="s">
        <v>1033</v>
      </c>
      <c r="C298" s="24">
        <v>400000</v>
      </c>
      <c r="D298" s="79" t="s">
        <v>545</v>
      </c>
      <c r="E298" s="80" t="s">
        <v>506</v>
      </c>
      <c r="F298" s="80" t="s">
        <v>490</v>
      </c>
      <c r="G298" s="79" t="s">
        <v>491</v>
      </c>
      <c r="H298" s="79" t="s">
        <v>1016</v>
      </c>
      <c r="I298" s="80">
        <v>559</v>
      </c>
    </row>
    <row r="299" spans="1:9" ht="25.95" customHeight="1" x14ac:dyDescent="0.25">
      <c r="A299" s="67" t="s">
        <v>296</v>
      </c>
      <c r="B299" s="6" t="s">
        <v>880</v>
      </c>
      <c r="C299" s="24">
        <v>6000</v>
      </c>
      <c r="D299" s="79" t="s">
        <v>528</v>
      </c>
      <c r="E299" s="80" t="s">
        <v>500</v>
      </c>
      <c r="F299" s="80" t="s">
        <v>490</v>
      </c>
      <c r="G299" s="79" t="s">
        <v>491</v>
      </c>
      <c r="H299" s="79" t="s">
        <v>1016</v>
      </c>
      <c r="I299" s="80">
        <v>559</v>
      </c>
    </row>
    <row r="300" spans="1:9" ht="25.95" customHeight="1" x14ac:dyDescent="0.25">
      <c r="A300" s="67" t="s">
        <v>365</v>
      </c>
      <c r="B300" s="6" t="s">
        <v>881</v>
      </c>
      <c r="C300" s="24">
        <v>6000</v>
      </c>
      <c r="D300" s="79" t="s">
        <v>528</v>
      </c>
      <c r="E300" s="80" t="s">
        <v>500</v>
      </c>
      <c r="F300" s="80" t="s">
        <v>490</v>
      </c>
      <c r="G300" s="79" t="s">
        <v>504</v>
      </c>
      <c r="H300" s="79" t="s">
        <v>504</v>
      </c>
      <c r="I300" s="80">
        <v>535</v>
      </c>
    </row>
    <row r="301" spans="1:9" ht="25.95" customHeight="1" x14ac:dyDescent="0.25">
      <c r="A301" s="67" t="s">
        <v>391</v>
      </c>
      <c r="B301" s="6" t="s">
        <v>177</v>
      </c>
      <c r="C301" s="24">
        <v>6000</v>
      </c>
      <c r="D301" s="79" t="s">
        <v>531</v>
      </c>
      <c r="E301" s="80" t="s">
        <v>500</v>
      </c>
      <c r="F301" s="80" t="s">
        <v>490</v>
      </c>
      <c r="G301" s="79" t="s">
        <v>491</v>
      </c>
      <c r="H301" s="79" t="s">
        <v>1016</v>
      </c>
      <c r="I301" s="80">
        <v>559</v>
      </c>
    </row>
    <row r="302" spans="1:9" ht="25.95" customHeight="1" x14ac:dyDescent="0.25">
      <c r="A302" s="67" t="s">
        <v>392</v>
      </c>
      <c r="B302" s="6" t="s">
        <v>787</v>
      </c>
      <c r="C302" s="24">
        <v>2400</v>
      </c>
      <c r="D302" s="79" t="s">
        <v>1025</v>
      </c>
      <c r="E302" s="80" t="s">
        <v>500</v>
      </c>
      <c r="F302" s="80" t="s">
        <v>490</v>
      </c>
      <c r="G302" s="79" t="s">
        <v>491</v>
      </c>
      <c r="H302" s="79" t="s">
        <v>1016</v>
      </c>
      <c r="I302" s="80">
        <v>559</v>
      </c>
    </row>
    <row r="303" spans="1:9" ht="25.95" customHeight="1" x14ac:dyDescent="0.25">
      <c r="A303" s="67" t="s">
        <v>393</v>
      </c>
      <c r="B303" s="6" t="s">
        <v>788</v>
      </c>
      <c r="C303" s="24">
        <v>3500</v>
      </c>
      <c r="D303" s="79" t="s">
        <v>1025</v>
      </c>
      <c r="E303" s="80" t="s">
        <v>500</v>
      </c>
      <c r="F303" s="80" t="s">
        <v>490</v>
      </c>
      <c r="G303" s="79" t="s">
        <v>491</v>
      </c>
      <c r="H303" s="79" t="s">
        <v>1016</v>
      </c>
      <c r="I303" s="80">
        <v>535</v>
      </c>
    </row>
    <row r="304" spans="1:9" ht="25.95" customHeight="1" x14ac:dyDescent="0.25">
      <c r="A304" s="67" t="s">
        <v>394</v>
      </c>
      <c r="B304" s="6" t="s">
        <v>789</v>
      </c>
      <c r="C304" s="24">
        <f>C305+C306+C307</f>
        <v>15000</v>
      </c>
      <c r="D304" s="79"/>
      <c r="E304" s="80"/>
      <c r="F304" s="80"/>
      <c r="G304" s="79"/>
      <c r="H304" s="79"/>
      <c r="I304" s="80"/>
    </row>
    <row r="305" spans="1:9" ht="25.95" customHeight="1" x14ac:dyDescent="0.25">
      <c r="A305" s="55" t="s">
        <v>984</v>
      </c>
      <c r="B305" s="8" t="s">
        <v>1012</v>
      </c>
      <c r="C305" s="29">
        <v>6000</v>
      </c>
      <c r="D305" s="79" t="s">
        <v>1025</v>
      </c>
      <c r="E305" s="80" t="s">
        <v>500</v>
      </c>
      <c r="F305" s="80" t="s">
        <v>490</v>
      </c>
      <c r="G305" s="79" t="s">
        <v>504</v>
      </c>
      <c r="H305" s="79" t="s">
        <v>504</v>
      </c>
      <c r="I305" s="80">
        <v>535</v>
      </c>
    </row>
    <row r="306" spans="1:9" ht="25.95" customHeight="1" x14ac:dyDescent="0.25">
      <c r="A306" s="55" t="s">
        <v>985</v>
      </c>
      <c r="B306" s="8" t="s">
        <v>1013</v>
      </c>
      <c r="C306" s="29">
        <v>6000</v>
      </c>
      <c r="D306" s="79" t="s">
        <v>1025</v>
      </c>
      <c r="E306" s="80" t="s">
        <v>500</v>
      </c>
      <c r="F306" s="80" t="s">
        <v>490</v>
      </c>
      <c r="G306" s="79" t="s">
        <v>491</v>
      </c>
      <c r="H306" s="79" t="s">
        <v>1016</v>
      </c>
      <c r="I306" s="80">
        <v>535</v>
      </c>
    </row>
    <row r="307" spans="1:9" ht="25.95" customHeight="1" x14ac:dyDescent="0.25">
      <c r="A307" s="55" t="s">
        <v>986</v>
      </c>
      <c r="B307" s="8" t="s">
        <v>1014</v>
      </c>
      <c r="C307" s="29">
        <v>3000</v>
      </c>
      <c r="D307" s="79" t="s">
        <v>1025</v>
      </c>
      <c r="E307" s="80" t="s">
        <v>500</v>
      </c>
      <c r="F307" s="80" t="s">
        <v>490</v>
      </c>
      <c r="G307" s="79" t="s">
        <v>491</v>
      </c>
      <c r="H307" s="79" t="s">
        <v>1016</v>
      </c>
      <c r="I307" s="80">
        <v>535</v>
      </c>
    </row>
    <row r="308" spans="1:9" ht="25.95" customHeight="1" x14ac:dyDescent="0.25">
      <c r="A308" s="67" t="s">
        <v>601</v>
      </c>
      <c r="B308" s="6" t="s">
        <v>174</v>
      </c>
      <c r="C308" s="24">
        <v>1200</v>
      </c>
      <c r="D308" s="79" t="s">
        <v>528</v>
      </c>
      <c r="E308" s="80" t="s">
        <v>500</v>
      </c>
      <c r="F308" s="80" t="s">
        <v>490</v>
      </c>
      <c r="G308" s="79" t="s">
        <v>491</v>
      </c>
      <c r="H308" s="79" t="s">
        <v>1016</v>
      </c>
      <c r="I308" s="80">
        <v>511</v>
      </c>
    </row>
    <row r="309" spans="1:9" ht="25.95" customHeight="1" x14ac:dyDescent="0.25">
      <c r="A309" s="71" t="s">
        <v>719</v>
      </c>
      <c r="B309" s="6" t="s">
        <v>793</v>
      </c>
      <c r="C309" s="24">
        <v>850</v>
      </c>
      <c r="D309" s="79" t="s">
        <v>544</v>
      </c>
      <c r="E309" s="80" t="s">
        <v>500</v>
      </c>
      <c r="F309" s="80" t="s">
        <v>490</v>
      </c>
      <c r="G309" s="79" t="s">
        <v>504</v>
      </c>
      <c r="H309" s="79" t="s">
        <v>504</v>
      </c>
      <c r="I309" s="80">
        <v>532</v>
      </c>
    </row>
    <row r="310" spans="1:9" ht="25.95" customHeight="1" x14ac:dyDescent="0.25">
      <c r="A310" s="67" t="s">
        <v>615</v>
      </c>
      <c r="B310" s="6" t="s">
        <v>797</v>
      </c>
      <c r="C310" s="24">
        <v>30000</v>
      </c>
      <c r="D310" s="79" t="s">
        <v>553</v>
      </c>
      <c r="E310" s="79" t="s">
        <v>566</v>
      </c>
      <c r="F310" s="79" t="s">
        <v>503</v>
      </c>
      <c r="G310" s="79" t="s">
        <v>491</v>
      </c>
      <c r="H310" s="79" t="s">
        <v>1016</v>
      </c>
      <c r="I310" s="80">
        <v>524</v>
      </c>
    </row>
    <row r="311" spans="1:9" ht="25.95" customHeight="1" x14ac:dyDescent="0.25">
      <c r="A311" s="67" t="s">
        <v>954</v>
      </c>
      <c r="B311" s="6" t="s">
        <v>755</v>
      </c>
      <c r="C311" s="24">
        <f>C312+C313+C314+C315+C316+C317+C318+C319+C320+C321+C322+C323+C324+C325+C326+C327</f>
        <v>174900</v>
      </c>
      <c r="D311" s="79"/>
      <c r="E311" s="79"/>
      <c r="F311" s="79"/>
      <c r="G311" s="79"/>
      <c r="H311" s="79"/>
      <c r="I311" s="80"/>
    </row>
    <row r="312" spans="1:9" ht="25.95" customHeight="1" x14ac:dyDescent="0.25">
      <c r="A312" s="55" t="s">
        <v>987</v>
      </c>
      <c r="B312" s="8" t="s">
        <v>712</v>
      </c>
      <c r="C312" s="29">
        <v>6000</v>
      </c>
      <c r="D312" s="79" t="s">
        <v>548</v>
      </c>
      <c r="E312" s="79" t="s">
        <v>500</v>
      </c>
      <c r="F312" s="79" t="s">
        <v>490</v>
      </c>
      <c r="G312" s="79" t="s">
        <v>491</v>
      </c>
      <c r="H312" s="79" t="s">
        <v>1016</v>
      </c>
      <c r="I312" s="80">
        <v>529</v>
      </c>
    </row>
    <row r="313" spans="1:9" ht="25.95" customHeight="1" x14ac:dyDescent="0.25">
      <c r="A313" s="55" t="s">
        <v>988</v>
      </c>
      <c r="B313" s="8" t="s">
        <v>661</v>
      </c>
      <c r="C313" s="29">
        <v>6000</v>
      </c>
      <c r="D313" s="79" t="s">
        <v>548</v>
      </c>
      <c r="E313" s="79" t="s">
        <v>500</v>
      </c>
      <c r="F313" s="79" t="s">
        <v>490</v>
      </c>
      <c r="G313" s="79" t="s">
        <v>496</v>
      </c>
      <c r="H313" s="79" t="s">
        <v>1016</v>
      </c>
      <c r="I313" s="80">
        <v>550</v>
      </c>
    </row>
    <row r="314" spans="1:9" ht="25.95" customHeight="1" x14ac:dyDescent="0.25">
      <c r="A314" s="55" t="s">
        <v>989</v>
      </c>
      <c r="B314" s="8" t="s">
        <v>662</v>
      </c>
      <c r="C314" s="29">
        <v>30000</v>
      </c>
      <c r="D314" s="79" t="s">
        <v>548</v>
      </c>
      <c r="E314" s="79" t="s">
        <v>494</v>
      </c>
      <c r="F314" s="79" t="s">
        <v>490</v>
      </c>
      <c r="G314" s="79" t="s">
        <v>491</v>
      </c>
      <c r="H314" s="79" t="s">
        <v>1016</v>
      </c>
      <c r="I314" s="80">
        <v>550</v>
      </c>
    </row>
    <row r="315" spans="1:9" ht="25.95" customHeight="1" x14ac:dyDescent="0.25">
      <c r="A315" s="55" t="s">
        <v>990</v>
      </c>
      <c r="B315" s="8" t="s">
        <v>795</v>
      </c>
      <c r="C315" s="29">
        <v>6000</v>
      </c>
      <c r="D315" s="79" t="s">
        <v>548</v>
      </c>
      <c r="E315" s="79" t="s">
        <v>500</v>
      </c>
      <c r="F315" s="79" t="s">
        <v>490</v>
      </c>
      <c r="G315" s="79" t="s">
        <v>491</v>
      </c>
      <c r="H315" s="79" t="s">
        <v>1016</v>
      </c>
      <c r="I315" s="80">
        <v>535</v>
      </c>
    </row>
    <row r="316" spans="1:9" ht="25.95" customHeight="1" x14ac:dyDescent="0.25">
      <c r="A316" s="55" t="s">
        <v>991</v>
      </c>
      <c r="B316" s="8" t="s">
        <v>875</v>
      </c>
      <c r="C316" s="29">
        <v>6000</v>
      </c>
      <c r="D316" s="79" t="s">
        <v>548</v>
      </c>
      <c r="E316" s="79" t="s">
        <v>500</v>
      </c>
      <c r="F316" s="79" t="s">
        <v>490</v>
      </c>
      <c r="G316" s="79" t="s">
        <v>491</v>
      </c>
      <c r="H316" s="79" t="s">
        <v>1016</v>
      </c>
      <c r="I316" s="80">
        <v>529</v>
      </c>
    </row>
    <row r="317" spans="1:9" ht="25.95" customHeight="1" x14ac:dyDescent="0.25">
      <c r="A317" s="55" t="s">
        <v>992</v>
      </c>
      <c r="B317" s="8" t="s">
        <v>713</v>
      </c>
      <c r="C317" s="29">
        <v>15000</v>
      </c>
      <c r="D317" s="79" t="s">
        <v>548</v>
      </c>
      <c r="E317" s="79" t="s">
        <v>494</v>
      </c>
      <c r="F317" s="79" t="s">
        <v>490</v>
      </c>
      <c r="G317" s="79" t="s">
        <v>1029</v>
      </c>
      <c r="H317" s="79" t="s">
        <v>1029</v>
      </c>
      <c r="I317" s="80">
        <v>550</v>
      </c>
    </row>
    <row r="318" spans="1:9" ht="25.95" customHeight="1" x14ac:dyDescent="0.25">
      <c r="A318" s="55" t="s">
        <v>993</v>
      </c>
      <c r="B318" s="8" t="s">
        <v>714</v>
      </c>
      <c r="C318" s="29">
        <v>5000</v>
      </c>
      <c r="D318" s="79" t="s">
        <v>548</v>
      </c>
      <c r="E318" s="79" t="s">
        <v>500</v>
      </c>
      <c r="F318" s="79" t="s">
        <v>490</v>
      </c>
      <c r="G318" s="79" t="s">
        <v>1029</v>
      </c>
      <c r="H318" s="79" t="s">
        <v>1029</v>
      </c>
      <c r="I318" s="80">
        <v>529</v>
      </c>
    </row>
    <row r="319" spans="1:9" ht="25.95" customHeight="1" x14ac:dyDescent="0.25">
      <c r="A319" s="55" t="s">
        <v>994</v>
      </c>
      <c r="B319" s="8" t="s">
        <v>865</v>
      </c>
      <c r="C319" s="29">
        <v>6000</v>
      </c>
      <c r="D319" s="79" t="s">
        <v>548</v>
      </c>
      <c r="E319" s="79" t="s">
        <v>500</v>
      </c>
      <c r="F319" s="79" t="s">
        <v>490</v>
      </c>
      <c r="G319" s="79" t="s">
        <v>1029</v>
      </c>
      <c r="H319" s="79" t="s">
        <v>1029</v>
      </c>
      <c r="I319" s="80">
        <v>529</v>
      </c>
    </row>
    <row r="320" spans="1:9" ht="25.95" customHeight="1" x14ac:dyDescent="0.25">
      <c r="A320" s="55" t="s">
        <v>995</v>
      </c>
      <c r="B320" s="8" t="s">
        <v>866</v>
      </c>
      <c r="C320" s="29">
        <v>6000</v>
      </c>
      <c r="D320" s="79" t="s">
        <v>548</v>
      </c>
      <c r="E320" s="79" t="s">
        <v>500</v>
      </c>
      <c r="F320" s="79" t="s">
        <v>490</v>
      </c>
      <c r="G320" s="79" t="s">
        <v>1029</v>
      </c>
      <c r="H320" s="79" t="s">
        <v>1029</v>
      </c>
      <c r="I320" s="80">
        <v>529</v>
      </c>
    </row>
    <row r="321" spans="1:9" ht="25.95" customHeight="1" x14ac:dyDescent="0.25">
      <c r="A321" s="55" t="s">
        <v>996</v>
      </c>
      <c r="B321" s="8" t="s">
        <v>827</v>
      </c>
      <c r="C321" s="29">
        <v>30000</v>
      </c>
      <c r="D321" s="79" t="s">
        <v>548</v>
      </c>
      <c r="E321" s="79" t="s">
        <v>494</v>
      </c>
      <c r="F321" s="79" t="s">
        <v>490</v>
      </c>
      <c r="G321" s="79" t="s">
        <v>496</v>
      </c>
      <c r="H321" s="79" t="s">
        <v>1016</v>
      </c>
      <c r="I321" s="80">
        <v>550</v>
      </c>
    </row>
    <row r="322" spans="1:9" ht="25.95" customHeight="1" x14ac:dyDescent="0.25">
      <c r="A322" s="55" t="s">
        <v>997</v>
      </c>
      <c r="B322" s="8" t="s">
        <v>828</v>
      </c>
      <c r="C322" s="29">
        <v>15000</v>
      </c>
      <c r="D322" s="79" t="s">
        <v>548</v>
      </c>
      <c r="E322" s="79" t="s">
        <v>494</v>
      </c>
      <c r="F322" s="79" t="s">
        <v>490</v>
      </c>
      <c r="G322" s="79" t="s">
        <v>1029</v>
      </c>
      <c r="H322" s="79" t="s">
        <v>1029</v>
      </c>
      <c r="I322" s="80">
        <v>550</v>
      </c>
    </row>
    <row r="323" spans="1:9" ht="25.95" customHeight="1" x14ac:dyDescent="0.25">
      <c r="A323" s="55" t="s">
        <v>998</v>
      </c>
      <c r="B323" s="8" t="s">
        <v>715</v>
      </c>
      <c r="C323" s="29">
        <v>20000</v>
      </c>
      <c r="D323" s="79" t="s">
        <v>548</v>
      </c>
      <c r="E323" s="79" t="s">
        <v>494</v>
      </c>
      <c r="F323" s="79" t="s">
        <v>490</v>
      </c>
      <c r="G323" s="79" t="s">
        <v>1029</v>
      </c>
      <c r="H323" s="79" t="s">
        <v>1029</v>
      </c>
      <c r="I323" s="80">
        <v>550</v>
      </c>
    </row>
    <row r="324" spans="1:9" ht="25.95" customHeight="1" x14ac:dyDescent="0.25">
      <c r="A324" s="55" t="s">
        <v>999</v>
      </c>
      <c r="B324" s="8" t="s">
        <v>790</v>
      </c>
      <c r="C324" s="29">
        <v>1900</v>
      </c>
      <c r="D324" s="79" t="s">
        <v>548</v>
      </c>
      <c r="E324" s="79" t="s">
        <v>500</v>
      </c>
      <c r="F324" s="79" t="s">
        <v>490</v>
      </c>
      <c r="G324" s="79" t="s">
        <v>1029</v>
      </c>
      <c r="H324" s="79" t="s">
        <v>1029</v>
      </c>
      <c r="I324" s="80">
        <v>529</v>
      </c>
    </row>
    <row r="325" spans="1:9" ht="25.95" customHeight="1" x14ac:dyDescent="0.25">
      <c r="A325" s="55" t="s">
        <v>1000</v>
      </c>
      <c r="B325" s="8" t="s">
        <v>756</v>
      </c>
      <c r="C325" s="29">
        <v>6000</v>
      </c>
      <c r="D325" s="79" t="s">
        <v>548</v>
      </c>
      <c r="E325" s="79" t="s">
        <v>500</v>
      </c>
      <c r="F325" s="79" t="s">
        <v>490</v>
      </c>
      <c r="G325" s="79" t="s">
        <v>1029</v>
      </c>
      <c r="H325" s="79" t="s">
        <v>1029</v>
      </c>
      <c r="I325" s="80">
        <v>550</v>
      </c>
    </row>
    <row r="326" spans="1:9" ht="25.95" customHeight="1" x14ac:dyDescent="0.25">
      <c r="A326" s="55" t="s">
        <v>1001</v>
      </c>
      <c r="B326" s="8" t="s">
        <v>779</v>
      </c>
      <c r="C326" s="29">
        <v>10000</v>
      </c>
      <c r="D326" s="79" t="s">
        <v>548</v>
      </c>
      <c r="E326" s="80" t="s">
        <v>494</v>
      </c>
      <c r="F326" s="80" t="s">
        <v>490</v>
      </c>
      <c r="G326" s="79" t="s">
        <v>504</v>
      </c>
      <c r="H326" s="79" t="s">
        <v>504</v>
      </c>
      <c r="I326" s="80">
        <v>550</v>
      </c>
    </row>
    <row r="327" spans="1:9" ht="25.95" customHeight="1" x14ac:dyDescent="0.25">
      <c r="A327" s="55" t="s">
        <v>1002</v>
      </c>
      <c r="B327" s="8" t="s">
        <v>876</v>
      </c>
      <c r="C327" s="29">
        <v>6000</v>
      </c>
      <c r="D327" s="79" t="s">
        <v>548</v>
      </c>
      <c r="E327" s="79" t="s">
        <v>500</v>
      </c>
      <c r="F327" s="79" t="s">
        <v>490</v>
      </c>
      <c r="G327" s="79" t="s">
        <v>1029</v>
      </c>
      <c r="H327" s="79" t="s">
        <v>1029</v>
      </c>
      <c r="I327" s="80">
        <v>550</v>
      </c>
    </row>
    <row r="328" spans="1:9" ht="25.95" customHeight="1" thickBot="1" x14ac:dyDescent="0.3">
      <c r="A328" s="67" t="s">
        <v>616</v>
      </c>
      <c r="B328" s="6" t="s">
        <v>297</v>
      </c>
      <c r="C328" s="24">
        <v>6000</v>
      </c>
      <c r="D328" s="79" t="s">
        <v>554</v>
      </c>
      <c r="E328" s="79" t="s">
        <v>566</v>
      </c>
      <c r="F328" s="79" t="s">
        <v>503</v>
      </c>
      <c r="G328" s="79" t="s">
        <v>491</v>
      </c>
      <c r="H328" s="79" t="s">
        <v>1016</v>
      </c>
      <c r="I328" s="80">
        <v>523</v>
      </c>
    </row>
    <row r="329" spans="1:9" ht="27" customHeight="1" thickTop="1" thickBot="1" x14ac:dyDescent="0.3">
      <c r="A329" s="72"/>
      <c r="B329" s="10" t="s">
        <v>403</v>
      </c>
      <c r="C329" s="20">
        <f>C169+C170+C171+C172+C173+C174+C175+C176+C177+C178+C179+C180+C181+C183+C184+C185+C186+C197+C201+C206+C213+C217+C218+C219+C220+C221+C222+C223+C224+C225+C226+C227+C228+C229+C230+C231+C232+C233+C234+C235+C236++C245+C250+C251+C257+C258+C259+C260+C264+C267+C268+C273+C274+C275+C277+C278+C279+C280+C281+C285+C286+C287+C288+C289+C290+C291+C292+C293+C294+C295+C296+C297+C298+C299+C300+C301+C302+C303+C304+C308+C309+C310+C311+C328+C182+C276</f>
        <v>2963050</v>
      </c>
      <c r="D329" s="20"/>
      <c r="E329" s="20"/>
      <c r="F329" s="20"/>
      <c r="G329" s="20"/>
      <c r="H329" s="20"/>
      <c r="I329" s="20"/>
    </row>
    <row r="330" spans="1:9" ht="27" customHeight="1" thickTop="1" thickBot="1" x14ac:dyDescent="0.3">
      <c r="A330" s="72" t="s">
        <v>70</v>
      </c>
      <c r="B330" s="10" t="s">
        <v>19</v>
      </c>
      <c r="C330" s="20"/>
      <c r="D330" s="20"/>
      <c r="E330" s="20"/>
      <c r="F330" s="20"/>
      <c r="G330" s="20"/>
      <c r="H330" s="20"/>
      <c r="I330" s="20"/>
    </row>
    <row r="331" spans="1:9" ht="25.95" customHeight="1" thickTop="1" x14ac:dyDescent="0.25">
      <c r="A331" s="67" t="s">
        <v>2</v>
      </c>
      <c r="B331" s="6" t="s">
        <v>877</v>
      </c>
      <c r="C331" s="24">
        <v>100000</v>
      </c>
      <c r="D331" s="79" t="s">
        <v>549</v>
      </c>
      <c r="E331" s="80" t="s">
        <v>506</v>
      </c>
      <c r="F331" s="26" t="s">
        <v>490</v>
      </c>
      <c r="G331" s="7" t="s">
        <v>491</v>
      </c>
      <c r="H331" s="7" t="s">
        <v>1016</v>
      </c>
      <c r="I331" s="84" t="s">
        <v>510</v>
      </c>
    </row>
    <row r="332" spans="1:9" s="41" customFormat="1" ht="25.95" customHeight="1" x14ac:dyDescent="0.25">
      <c r="A332" s="67" t="s">
        <v>4</v>
      </c>
      <c r="B332" s="6" t="s">
        <v>410</v>
      </c>
      <c r="C332" s="24">
        <v>50000</v>
      </c>
      <c r="D332" s="79" t="s">
        <v>549</v>
      </c>
      <c r="E332" s="80" t="s">
        <v>494</v>
      </c>
      <c r="F332" s="26" t="s">
        <v>490</v>
      </c>
      <c r="G332" s="7" t="s">
        <v>496</v>
      </c>
      <c r="H332" s="7" t="s">
        <v>1016</v>
      </c>
      <c r="I332" s="80">
        <v>532</v>
      </c>
    </row>
    <row r="333" spans="1:9" s="41" customFormat="1" ht="25.95" customHeight="1" x14ac:dyDescent="0.25">
      <c r="A333" s="67" t="s">
        <v>6</v>
      </c>
      <c r="B333" s="6" t="s">
        <v>411</v>
      </c>
      <c r="C333" s="24">
        <f t="shared" ref="C333" si="7">C334+C335</f>
        <v>530000</v>
      </c>
      <c r="D333" s="79"/>
      <c r="E333" s="80"/>
      <c r="F333" s="26"/>
      <c r="G333" s="7"/>
      <c r="H333" s="7"/>
      <c r="I333" s="79"/>
    </row>
    <row r="334" spans="1:9" ht="25.95" customHeight="1" x14ac:dyDescent="0.25">
      <c r="A334" s="55" t="s">
        <v>55</v>
      </c>
      <c r="B334" s="8" t="s">
        <v>192</v>
      </c>
      <c r="C334" s="29">
        <v>280000</v>
      </c>
      <c r="D334" s="79" t="s">
        <v>549</v>
      </c>
      <c r="E334" s="80" t="s">
        <v>506</v>
      </c>
      <c r="F334" s="26" t="s">
        <v>490</v>
      </c>
      <c r="G334" s="7" t="s">
        <v>496</v>
      </c>
      <c r="H334" s="7" t="s">
        <v>1016</v>
      </c>
      <c r="I334" s="84" t="s">
        <v>524</v>
      </c>
    </row>
    <row r="335" spans="1:9" ht="25.95" customHeight="1" x14ac:dyDescent="0.25">
      <c r="A335" s="55" t="s">
        <v>57</v>
      </c>
      <c r="B335" s="8" t="s">
        <v>193</v>
      </c>
      <c r="C335" s="29">
        <v>250000</v>
      </c>
      <c r="D335" s="79" t="s">
        <v>549</v>
      </c>
      <c r="E335" s="80" t="s">
        <v>506</v>
      </c>
      <c r="F335" s="26" t="s">
        <v>490</v>
      </c>
      <c r="G335" s="7" t="s">
        <v>496</v>
      </c>
      <c r="H335" s="7" t="s">
        <v>1016</v>
      </c>
      <c r="I335" s="80" t="s">
        <v>524</v>
      </c>
    </row>
    <row r="336" spans="1:9" ht="25.95" customHeight="1" x14ac:dyDescent="0.25">
      <c r="A336" s="67" t="s">
        <v>8</v>
      </c>
      <c r="B336" s="6" t="s">
        <v>84</v>
      </c>
      <c r="C336" s="24">
        <v>85000</v>
      </c>
      <c r="D336" s="79" t="s">
        <v>549</v>
      </c>
      <c r="E336" s="80" t="s">
        <v>506</v>
      </c>
      <c r="F336" s="26" t="s">
        <v>490</v>
      </c>
      <c r="G336" s="7" t="s">
        <v>496</v>
      </c>
      <c r="H336" s="26" t="s">
        <v>1016</v>
      </c>
      <c r="I336" s="80" t="s">
        <v>525</v>
      </c>
    </row>
    <row r="337" spans="1:9" ht="25.95" customHeight="1" x14ac:dyDescent="0.25">
      <c r="A337" s="67" t="s">
        <v>10</v>
      </c>
      <c r="B337" s="6" t="s">
        <v>85</v>
      </c>
      <c r="C337" s="24">
        <v>150000</v>
      </c>
      <c r="D337" s="79" t="s">
        <v>549</v>
      </c>
      <c r="E337" s="80" t="s">
        <v>506</v>
      </c>
      <c r="F337" s="26" t="s">
        <v>490</v>
      </c>
      <c r="G337" s="26" t="s">
        <v>491</v>
      </c>
      <c r="H337" s="26" t="s">
        <v>1016</v>
      </c>
      <c r="I337" s="80" t="s">
        <v>525</v>
      </c>
    </row>
    <row r="338" spans="1:9" ht="25.95" customHeight="1" x14ac:dyDescent="0.25">
      <c r="A338" s="67" t="s">
        <v>12</v>
      </c>
      <c r="B338" s="6" t="s">
        <v>49</v>
      </c>
      <c r="C338" s="24">
        <v>6000</v>
      </c>
      <c r="D338" s="79" t="s">
        <v>549</v>
      </c>
      <c r="E338" s="80" t="s">
        <v>500</v>
      </c>
      <c r="F338" s="80" t="s">
        <v>490</v>
      </c>
      <c r="G338" s="80" t="s">
        <v>504</v>
      </c>
      <c r="H338" s="80" t="s">
        <v>504</v>
      </c>
      <c r="I338" s="80">
        <v>532</v>
      </c>
    </row>
    <row r="339" spans="1:9" ht="25.95" customHeight="1" x14ac:dyDescent="0.25">
      <c r="A339" s="67" t="s">
        <v>14</v>
      </c>
      <c r="B339" s="6" t="s">
        <v>48</v>
      </c>
      <c r="C339" s="24">
        <v>30000</v>
      </c>
      <c r="D339" s="79" t="s">
        <v>549</v>
      </c>
      <c r="E339" s="80" t="s">
        <v>494</v>
      </c>
      <c r="F339" s="80" t="s">
        <v>490</v>
      </c>
      <c r="G339" s="80" t="s">
        <v>515</v>
      </c>
      <c r="H339" s="79" t="s">
        <v>1016</v>
      </c>
      <c r="I339" s="80">
        <v>532</v>
      </c>
    </row>
    <row r="340" spans="1:9" ht="25.95" customHeight="1" x14ac:dyDescent="0.25">
      <c r="A340" s="76" t="s">
        <v>69</v>
      </c>
      <c r="B340" s="6" t="s">
        <v>878</v>
      </c>
      <c r="C340" s="24">
        <v>20000</v>
      </c>
      <c r="D340" s="79" t="s">
        <v>549</v>
      </c>
      <c r="E340" s="80" t="s">
        <v>494</v>
      </c>
      <c r="F340" s="80" t="s">
        <v>490</v>
      </c>
      <c r="G340" s="80" t="s">
        <v>515</v>
      </c>
      <c r="H340" s="79" t="s">
        <v>1021</v>
      </c>
      <c r="I340" s="80" t="s">
        <v>524</v>
      </c>
    </row>
    <row r="341" spans="1:9" ht="25.95" customHeight="1" x14ac:dyDescent="0.25">
      <c r="A341" s="67" t="s">
        <v>187</v>
      </c>
      <c r="B341" s="6" t="s">
        <v>91</v>
      </c>
      <c r="C341" s="24">
        <v>20000</v>
      </c>
      <c r="D341" s="79" t="s">
        <v>549</v>
      </c>
      <c r="E341" s="80" t="s">
        <v>494</v>
      </c>
      <c r="F341" s="80" t="s">
        <v>490</v>
      </c>
      <c r="G341" s="80" t="s">
        <v>515</v>
      </c>
      <c r="H341" s="79" t="s">
        <v>1016</v>
      </c>
      <c r="I341" s="80">
        <v>532</v>
      </c>
    </row>
    <row r="342" spans="1:9" ht="25.95" customHeight="1" x14ac:dyDescent="0.25">
      <c r="A342" s="67" t="s">
        <v>189</v>
      </c>
      <c r="B342" s="6" t="s">
        <v>92</v>
      </c>
      <c r="C342" s="24">
        <v>50000</v>
      </c>
      <c r="D342" s="79" t="s">
        <v>549</v>
      </c>
      <c r="E342" s="80" t="s">
        <v>494</v>
      </c>
      <c r="F342" s="80" t="s">
        <v>490</v>
      </c>
      <c r="G342" s="80" t="s">
        <v>491</v>
      </c>
      <c r="H342" s="79" t="s">
        <v>1016</v>
      </c>
      <c r="I342" s="80">
        <v>532</v>
      </c>
    </row>
    <row r="343" spans="1:9" ht="25.95" customHeight="1" x14ac:dyDescent="0.25">
      <c r="A343" s="67" t="s">
        <v>190</v>
      </c>
      <c r="B343" s="6" t="s">
        <v>596</v>
      </c>
      <c r="C343" s="24">
        <f>C344+C345</f>
        <v>50000</v>
      </c>
      <c r="D343" s="79"/>
      <c r="E343" s="80"/>
      <c r="F343" s="80"/>
      <c r="G343" s="80"/>
      <c r="H343" s="79"/>
      <c r="I343" s="80"/>
    </row>
    <row r="344" spans="1:9" ht="25.95" customHeight="1" x14ac:dyDescent="0.25">
      <c r="A344" s="55" t="s">
        <v>194</v>
      </c>
      <c r="B344" s="8" t="s">
        <v>192</v>
      </c>
      <c r="C344" s="29">
        <v>25000</v>
      </c>
      <c r="D344" s="79" t="s">
        <v>549</v>
      </c>
      <c r="E344" s="80" t="s">
        <v>494</v>
      </c>
      <c r="F344" s="80" t="s">
        <v>490</v>
      </c>
      <c r="G344" s="80" t="s">
        <v>491</v>
      </c>
      <c r="H344" s="79" t="s">
        <v>1016</v>
      </c>
      <c r="I344" s="80" t="s">
        <v>524</v>
      </c>
    </row>
    <row r="345" spans="1:9" ht="25.95" customHeight="1" x14ac:dyDescent="0.25">
      <c r="A345" s="55" t="s">
        <v>195</v>
      </c>
      <c r="B345" s="8" t="s">
        <v>193</v>
      </c>
      <c r="C345" s="29">
        <v>25000</v>
      </c>
      <c r="D345" s="79" t="s">
        <v>549</v>
      </c>
      <c r="E345" s="80" t="s">
        <v>494</v>
      </c>
      <c r="F345" s="80" t="s">
        <v>490</v>
      </c>
      <c r="G345" s="80" t="s">
        <v>491</v>
      </c>
      <c r="H345" s="79" t="s">
        <v>1016</v>
      </c>
      <c r="I345" s="80" t="s">
        <v>524</v>
      </c>
    </row>
    <row r="346" spans="1:9" ht="25.95" customHeight="1" x14ac:dyDescent="0.25">
      <c r="A346" s="67" t="s">
        <v>191</v>
      </c>
      <c r="B346" s="6" t="s">
        <v>879</v>
      </c>
      <c r="C346" s="24">
        <v>35000</v>
      </c>
      <c r="D346" s="79" t="s">
        <v>549</v>
      </c>
      <c r="E346" s="80" t="s">
        <v>494</v>
      </c>
      <c r="F346" s="80" t="s">
        <v>490</v>
      </c>
      <c r="G346" s="80" t="s">
        <v>496</v>
      </c>
      <c r="H346" s="79" t="s">
        <v>1016</v>
      </c>
      <c r="I346" s="80" t="s">
        <v>524</v>
      </c>
    </row>
    <row r="347" spans="1:9" ht="25.95" customHeight="1" x14ac:dyDescent="0.25">
      <c r="A347" s="67" t="s">
        <v>196</v>
      </c>
      <c r="B347" s="6" t="s">
        <v>830</v>
      </c>
      <c r="C347" s="24">
        <v>100000</v>
      </c>
      <c r="D347" s="79" t="s">
        <v>549</v>
      </c>
      <c r="E347" s="80" t="s">
        <v>506</v>
      </c>
      <c r="F347" s="80" t="s">
        <v>490</v>
      </c>
      <c r="G347" s="80" t="s">
        <v>504</v>
      </c>
      <c r="H347" s="79" t="s">
        <v>504</v>
      </c>
      <c r="I347" s="80" t="s">
        <v>524</v>
      </c>
    </row>
    <row r="348" spans="1:9" ht="25.95" customHeight="1" thickBot="1" x14ac:dyDescent="0.3">
      <c r="A348" s="67" t="s">
        <v>197</v>
      </c>
      <c r="B348" s="6" t="s">
        <v>768</v>
      </c>
      <c r="C348" s="24">
        <v>60000</v>
      </c>
      <c r="D348" s="79" t="s">
        <v>549</v>
      </c>
      <c r="E348" s="80" t="s">
        <v>494</v>
      </c>
      <c r="F348" s="80" t="s">
        <v>490</v>
      </c>
      <c r="G348" s="79" t="s">
        <v>496</v>
      </c>
      <c r="H348" s="79" t="s">
        <v>1016</v>
      </c>
      <c r="I348" s="80">
        <v>532</v>
      </c>
    </row>
    <row r="349" spans="1:9" ht="27" customHeight="1" thickTop="1" thickBot="1" x14ac:dyDescent="0.3">
      <c r="A349" s="72"/>
      <c r="B349" s="10" t="s">
        <v>20</v>
      </c>
      <c r="C349" s="20">
        <f>C331+C332+C333+C336+C337+C338+C339+C340+C341+C342+C343+C346+C347+C348</f>
        <v>1286000</v>
      </c>
      <c r="D349" s="22"/>
      <c r="E349" s="22"/>
      <c r="F349" s="22"/>
      <c r="G349" s="22"/>
      <c r="H349" s="22"/>
      <c r="I349" s="22"/>
    </row>
    <row r="350" spans="1:9" ht="27" customHeight="1" thickTop="1" thickBot="1" x14ac:dyDescent="0.3">
      <c r="A350" s="72"/>
      <c r="B350" s="10" t="s">
        <v>636</v>
      </c>
      <c r="C350" s="22">
        <f>C167+C329+C349</f>
        <v>10813890</v>
      </c>
      <c r="D350" s="22"/>
      <c r="E350" s="22"/>
      <c r="F350" s="22"/>
      <c r="G350" s="22"/>
      <c r="H350" s="22"/>
      <c r="I350" s="22"/>
    </row>
    <row r="351" spans="1:9" ht="27" customHeight="1" thickTop="1" thickBot="1" x14ac:dyDescent="0.3">
      <c r="A351" s="72" t="s">
        <v>598</v>
      </c>
      <c r="B351" s="10" t="s">
        <v>798</v>
      </c>
      <c r="C351" s="22"/>
      <c r="D351" s="22"/>
      <c r="E351" s="22"/>
      <c r="F351" s="22"/>
      <c r="G351" s="22"/>
      <c r="H351" s="22"/>
      <c r="I351" s="22"/>
    </row>
    <row r="352" spans="1:9" ht="25.95" customHeight="1" thickTop="1" x14ac:dyDescent="0.25">
      <c r="A352" s="67" t="s">
        <v>2</v>
      </c>
      <c r="B352" s="6" t="s">
        <v>362</v>
      </c>
      <c r="C352" s="24">
        <v>49600</v>
      </c>
      <c r="D352" s="79" t="s">
        <v>508</v>
      </c>
      <c r="E352" s="24"/>
      <c r="F352" s="80" t="s">
        <v>490</v>
      </c>
      <c r="G352" s="79" t="s">
        <v>491</v>
      </c>
      <c r="H352" s="79" t="s">
        <v>1016</v>
      </c>
      <c r="I352" s="80">
        <v>512</v>
      </c>
    </row>
    <row r="353" spans="1:9" ht="25.95" customHeight="1" x14ac:dyDescent="0.25">
      <c r="A353" s="67" t="s">
        <v>4</v>
      </c>
      <c r="B353" s="6" t="s">
        <v>760</v>
      </c>
      <c r="C353" s="24">
        <v>10000</v>
      </c>
      <c r="D353" s="79" t="s">
        <v>498</v>
      </c>
      <c r="E353" s="24"/>
      <c r="F353" s="80" t="s">
        <v>490</v>
      </c>
      <c r="G353" s="79" t="s">
        <v>496</v>
      </c>
      <c r="H353" s="79" t="s">
        <v>1016</v>
      </c>
      <c r="I353" s="80">
        <v>511</v>
      </c>
    </row>
    <row r="354" spans="1:9" ht="25.95" customHeight="1" x14ac:dyDescent="0.25">
      <c r="A354" s="67" t="s">
        <v>6</v>
      </c>
      <c r="B354" s="6" t="s">
        <v>762</v>
      </c>
      <c r="C354" s="24">
        <v>43100</v>
      </c>
      <c r="D354" s="79" t="s">
        <v>527</v>
      </c>
      <c r="E354" s="24"/>
      <c r="F354" s="80" t="s">
        <v>490</v>
      </c>
      <c r="G354" s="79" t="s">
        <v>496</v>
      </c>
      <c r="H354" s="79" t="s">
        <v>1016</v>
      </c>
      <c r="I354" s="80">
        <v>511</v>
      </c>
    </row>
    <row r="355" spans="1:9" ht="25.95" customHeight="1" x14ac:dyDescent="0.25">
      <c r="A355" s="67" t="s">
        <v>8</v>
      </c>
      <c r="B355" s="6" t="s">
        <v>98</v>
      </c>
      <c r="C355" s="24">
        <v>43600</v>
      </c>
      <c r="D355" s="79" t="s">
        <v>550</v>
      </c>
      <c r="E355" s="24"/>
      <c r="F355" s="80" t="s">
        <v>490</v>
      </c>
      <c r="G355" s="79" t="s">
        <v>496</v>
      </c>
      <c r="H355" s="79" t="s">
        <v>1016</v>
      </c>
      <c r="I355" s="80">
        <v>552</v>
      </c>
    </row>
    <row r="356" spans="1:9" ht="25.95" customHeight="1" x14ac:dyDescent="0.25">
      <c r="A356" s="67" t="s">
        <v>10</v>
      </c>
      <c r="B356" s="6" t="s">
        <v>158</v>
      </c>
      <c r="C356" s="24">
        <v>23300</v>
      </c>
      <c r="D356" s="79" t="s">
        <v>528</v>
      </c>
      <c r="E356" s="24"/>
      <c r="F356" s="80" t="s">
        <v>490</v>
      </c>
      <c r="G356" s="79" t="s">
        <v>491</v>
      </c>
      <c r="H356" s="79" t="s">
        <v>1016</v>
      </c>
      <c r="I356" s="80">
        <v>533</v>
      </c>
    </row>
    <row r="357" spans="1:9" ht="25.95" customHeight="1" x14ac:dyDescent="0.25">
      <c r="A357" s="67" t="s">
        <v>12</v>
      </c>
      <c r="B357" s="6" t="s">
        <v>781</v>
      </c>
      <c r="C357" s="24">
        <v>12500</v>
      </c>
      <c r="D357" s="79" t="s">
        <v>552</v>
      </c>
      <c r="E357" s="24"/>
      <c r="F357" s="80" t="s">
        <v>490</v>
      </c>
      <c r="G357" s="79" t="s">
        <v>496</v>
      </c>
      <c r="H357" s="79" t="s">
        <v>1016</v>
      </c>
      <c r="I357" s="80">
        <v>532</v>
      </c>
    </row>
    <row r="358" spans="1:9" ht="25.95" customHeight="1" thickBot="1" x14ac:dyDescent="0.3">
      <c r="A358" s="67" t="s">
        <v>14</v>
      </c>
      <c r="B358" s="6" t="s">
        <v>647</v>
      </c>
      <c r="C358" s="24">
        <v>15200</v>
      </c>
      <c r="D358" s="79" t="s">
        <v>545</v>
      </c>
      <c r="E358" s="24"/>
      <c r="F358" s="80" t="s">
        <v>490</v>
      </c>
      <c r="G358" s="79" t="s">
        <v>496</v>
      </c>
      <c r="H358" s="79" t="s">
        <v>1016</v>
      </c>
      <c r="I358" s="80">
        <v>554</v>
      </c>
    </row>
    <row r="359" spans="1:9" ht="27" customHeight="1" thickTop="1" thickBot="1" x14ac:dyDescent="0.3">
      <c r="A359" s="72"/>
      <c r="B359" s="10" t="s">
        <v>799</v>
      </c>
      <c r="C359" s="22">
        <f>SUM(C352:C358)</f>
        <v>197300</v>
      </c>
      <c r="D359" s="20"/>
      <c r="E359" s="20"/>
      <c r="F359" s="20"/>
      <c r="G359" s="20"/>
      <c r="H359" s="20"/>
      <c r="I359" s="20"/>
    </row>
    <row r="360" spans="1:9" ht="27" customHeight="1" thickTop="1" thickBot="1" x14ac:dyDescent="0.3">
      <c r="A360" s="72" t="s">
        <v>122</v>
      </c>
      <c r="B360" s="10" t="s">
        <v>276</v>
      </c>
      <c r="C360" s="20"/>
      <c r="D360" s="20"/>
      <c r="E360" s="20"/>
      <c r="F360" s="20"/>
      <c r="G360" s="20"/>
      <c r="H360" s="20"/>
      <c r="I360" s="20"/>
    </row>
    <row r="361" spans="1:9" ht="25.95" customHeight="1" thickTop="1" x14ac:dyDescent="0.25">
      <c r="A361" s="67" t="s">
        <v>2</v>
      </c>
      <c r="B361" s="6" t="s">
        <v>366</v>
      </c>
      <c r="C361" s="24">
        <v>31890000</v>
      </c>
      <c r="D361" s="79" t="s">
        <v>508</v>
      </c>
      <c r="E361" s="79"/>
      <c r="F361" s="79"/>
      <c r="G361" s="79" t="s">
        <v>491</v>
      </c>
      <c r="H361" s="79" t="s">
        <v>1016</v>
      </c>
      <c r="I361" s="80">
        <v>512</v>
      </c>
    </row>
    <row r="362" spans="1:9" ht="25.95" customHeight="1" x14ac:dyDescent="0.25">
      <c r="A362" s="67" t="s">
        <v>4</v>
      </c>
      <c r="B362" s="6" t="s">
        <v>367</v>
      </c>
      <c r="C362" s="24">
        <v>1825000</v>
      </c>
      <c r="D362" s="79" t="s">
        <v>508</v>
      </c>
      <c r="E362" s="79"/>
      <c r="F362" s="79"/>
      <c r="G362" s="79" t="s">
        <v>491</v>
      </c>
      <c r="H362" s="79" t="s">
        <v>1016</v>
      </c>
      <c r="I362" s="80">
        <v>512</v>
      </c>
    </row>
    <row r="363" spans="1:9" ht="25.95" customHeight="1" x14ac:dyDescent="0.25">
      <c r="A363" s="67" t="s">
        <v>6</v>
      </c>
      <c r="B363" s="6" t="s">
        <v>368</v>
      </c>
      <c r="C363" s="24">
        <v>200000</v>
      </c>
      <c r="D363" s="79" t="s">
        <v>556</v>
      </c>
      <c r="E363" s="79"/>
      <c r="F363" s="79"/>
      <c r="G363" s="79" t="s">
        <v>491</v>
      </c>
      <c r="H363" s="79" t="s">
        <v>1016</v>
      </c>
      <c r="I363" s="80">
        <v>512</v>
      </c>
    </row>
    <row r="364" spans="1:9" ht="25.95" customHeight="1" x14ac:dyDescent="0.25">
      <c r="A364" s="67" t="s">
        <v>8</v>
      </c>
      <c r="B364" s="6" t="s">
        <v>277</v>
      </c>
      <c r="C364" s="24">
        <v>42000</v>
      </c>
      <c r="D364" s="79" t="s">
        <v>552</v>
      </c>
      <c r="E364" s="79"/>
      <c r="F364" s="79"/>
      <c r="G364" s="79" t="s">
        <v>491</v>
      </c>
      <c r="H364" s="79" t="s">
        <v>1016</v>
      </c>
      <c r="I364" s="80">
        <v>550</v>
      </c>
    </row>
    <row r="365" spans="1:9" ht="25.95" customHeight="1" x14ac:dyDescent="0.25">
      <c r="A365" s="67" t="s">
        <v>10</v>
      </c>
      <c r="B365" s="6" t="s">
        <v>414</v>
      </c>
      <c r="C365" s="24">
        <v>16000</v>
      </c>
      <c r="D365" s="79" t="s">
        <v>544</v>
      </c>
      <c r="E365" s="79"/>
      <c r="F365" s="79"/>
      <c r="G365" s="79" t="s">
        <v>491</v>
      </c>
      <c r="H365" s="79" t="s">
        <v>1016</v>
      </c>
      <c r="I365" s="80">
        <v>532</v>
      </c>
    </row>
    <row r="366" spans="1:9" ht="25.95" customHeight="1" x14ac:dyDescent="0.25">
      <c r="A366" s="67" t="s">
        <v>12</v>
      </c>
      <c r="B366" s="6" t="s">
        <v>415</v>
      </c>
      <c r="C366" s="24">
        <v>500</v>
      </c>
      <c r="D366" s="79" t="s">
        <v>557</v>
      </c>
      <c r="E366" s="79"/>
      <c r="F366" s="79"/>
      <c r="G366" s="79" t="s">
        <v>491</v>
      </c>
      <c r="H366" s="79" t="s">
        <v>1016</v>
      </c>
      <c r="I366" s="80">
        <v>556</v>
      </c>
    </row>
    <row r="367" spans="1:9" ht="25.95" customHeight="1" x14ac:dyDescent="0.25">
      <c r="A367" s="67" t="s">
        <v>14</v>
      </c>
      <c r="B367" s="6" t="s">
        <v>280</v>
      </c>
      <c r="C367" s="24">
        <v>5000</v>
      </c>
      <c r="D367" s="79" t="s">
        <v>557</v>
      </c>
      <c r="E367" s="79"/>
      <c r="F367" s="79"/>
      <c r="G367" s="79" t="s">
        <v>491</v>
      </c>
      <c r="H367" s="79" t="s">
        <v>1016</v>
      </c>
      <c r="I367" s="80">
        <v>555</v>
      </c>
    </row>
    <row r="368" spans="1:9" ht="25.95" customHeight="1" x14ac:dyDescent="0.25">
      <c r="A368" s="67" t="s">
        <v>69</v>
      </c>
      <c r="B368" s="6" t="s">
        <v>281</v>
      </c>
      <c r="C368" s="24">
        <v>3000</v>
      </c>
      <c r="D368" s="79" t="s">
        <v>557</v>
      </c>
      <c r="E368" s="79"/>
      <c r="F368" s="79"/>
      <c r="G368" s="79" t="s">
        <v>491</v>
      </c>
      <c r="H368" s="79" t="s">
        <v>1016</v>
      </c>
      <c r="I368" s="80">
        <v>555</v>
      </c>
    </row>
    <row r="369" spans="1:9" s="2" customFormat="1" ht="25.95" customHeight="1" x14ac:dyDescent="0.25">
      <c r="A369" s="67" t="s">
        <v>187</v>
      </c>
      <c r="B369" s="6" t="s">
        <v>282</v>
      </c>
      <c r="C369" s="24">
        <v>2400</v>
      </c>
      <c r="D369" s="79" t="s">
        <v>557</v>
      </c>
      <c r="E369" s="79"/>
      <c r="F369" s="79"/>
      <c r="G369" s="79" t="s">
        <v>491</v>
      </c>
      <c r="H369" s="79" t="s">
        <v>1016</v>
      </c>
      <c r="I369" s="80">
        <v>555</v>
      </c>
    </row>
    <row r="370" spans="1:9" s="41" customFormat="1" ht="25.95" customHeight="1" x14ac:dyDescent="0.25">
      <c r="A370" s="67" t="s">
        <v>189</v>
      </c>
      <c r="B370" s="6" t="s">
        <v>121</v>
      </c>
      <c r="C370" s="24">
        <v>2000</v>
      </c>
      <c r="D370" s="79" t="s">
        <v>557</v>
      </c>
      <c r="E370" s="79"/>
      <c r="F370" s="79"/>
      <c r="G370" s="79" t="s">
        <v>491</v>
      </c>
      <c r="H370" s="79" t="s">
        <v>1016</v>
      </c>
      <c r="I370" s="80">
        <v>555</v>
      </c>
    </row>
    <row r="371" spans="1:9" s="41" customFormat="1" ht="25.95" customHeight="1" x14ac:dyDescent="0.25">
      <c r="A371" s="67" t="s">
        <v>190</v>
      </c>
      <c r="B371" s="6" t="s">
        <v>814</v>
      </c>
      <c r="C371" s="24">
        <v>8000</v>
      </c>
      <c r="D371" s="79" t="s">
        <v>548</v>
      </c>
      <c r="E371" s="79"/>
      <c r="F371" s="79"/>
      <c r="G371" s="79" t="s">
        <v>491</v>
      </c>
      <c r="H371" s="79" t="s">
        <v>1016</v>
      </c>
      <c r="I371" s="80">
        <v>559</v>
      </c>
    </row>
    <row r="372" spans="1:9" s="41" customFormat="1" ht="28.2" customHeight="1" x14ac:dyDescent="0.25">
      <c r="A372" s="67" t="s">
        <v>191</v>
      </c>
      <c r="B372" s="6" t="s">
        <v>903</v>
      </c>
      <c r="C372" s="24">
        <v>1000</v>
      </c>
      <c r="D372" s="79" t="s">
        <v>548</v>
      </c>
      <c r="E372" s="79"/>
      <c r="F372" s="79"/>
      <c r="G372" s="79" t="s">
        <v>491</v>
      </c>
      <c r="H372" s="79" t="s">
        <v>1016</v>
      </c>
      <c r="I372" s="80">
        <v>559</v>
      </c>
    </row>
    <row r="373" spans="1:9" s="41" customFormat="1" ht="27.6" customHeight="1" x14ac:dyDescent="0.25">
      <c r="A373" s="67" t="s">
        <v>196</v>
      </c>
      <c r="B373" s="6" t="s">
        <v>854</v>
      </c>
      <c r="C373" s="24">
        <v>2000</v>
      </c>
      <c r="D373" s="79" t="s">
        <v>548</v>
      </c>
      <c r="E373" s="79"/>
      <c r="F373" s="79"/>
      <c r="G373" s="79" t="s">
        <v>491</v>
      </c>
      <c r="H373" s="79" t="s">
        <v>1016</v>
      </c>
      <c r="I373" s="80">
        <v>559</v>
      </c>
    </row>
    <row r="374" spans="1:9" s="41" customFormat="1" ht="28.8" customHeight="1" x14ac:dyDescent="0.25">
      <c r="A374" s="67" t="s">
        <v>197</v>
      </c>
      <c r="B374" s="6" t="s">
        <v>669</v>
      </c>
      <c r="C374" s="24">
        <v>25000</v>
      </c>
      <c r="D374" s="79" t="s">
        <v>531</v>
      </c>
      <c r="E374" s="79"/>
      <c r="F374" s="79"/>
      <c r="G374" s="79" t="s">
        <v>491</v>
      </c>
      <c r="H374" s="79" t="s">
        <v>1016</v>
      </c>
      <c r="I374" s="80">
        <v>559</v>
      </c>
    </row>
    <row r="375" spans="1:9" s="41" customFormat="1" ht="27" customHeight="1" x14ac:dyDescent="0.25">
      <c r="A375" s="71" t="s">
        <v>198</v>
      </c>
      <c r="B375" s="6" t="s">
        <v>817</v>
      </c>
      <c r="C375" s="24">
        <v>1000</v>
      </c>
      <c r="D375" s="79" t="s">
        <v>557</v>
      </c>
      <c r="E375" s="79"/>
      <c r="F375" s="79"/>
      <c r="G375" s="79" t="s">
        <v>491</v>
      </c>
      <c r="H375" s="79" t="s">
        <v>1016</v>
      </c>
      <c r="I375" s="80">
        <v>555</v>
      </c>
    </row>
    <row r="376" spans="1:9" ht="25.95" customHeight="1" x14ac:dyDescent="0.25">
      <c r="A376" s="71" t="s">
        <v>203</v>
      </c>
      <c r="B376" s="6" t="s">
        <v>629</v>
      </c>
      <c r="C376" s="24">
        <f t="shared" ref="C376" si="8">C377+C378</f>
        <v>40000</v>
      </c>
      <c r="D376" s="79"/>
      <c r="E376" s="79"/>
      <c r="F376" s="79"/>
      <c r="G376" s="79"/>
      <c r="H376" s="79"/>
      <c r="I376" s="80"/>
    </row>
    <row r="377" spans="1:9" ht="25.8" customHeight="1" x14ac:dyDescent="0.25">
      <c r="A377" s="55" t="s">
        <v>726</v>
      </c>
      <c r="B377" s="8" t="s">
        <v>630</v>
      </c>
      <c r="C377" s="29">
        <v>20000</v>
      </c>
      <c r="D377" s="79" t="s">
        <v>557</v>
      </c>
      <c r="E377" s="79"/>
      <c r="F377" s="79"/>
      <c r="G377" s="79" t="s">
        <v>491</v>
      </c>
      <c r="H377" s="79" t="s">
        <v>1016</v>
      </c>
      <c r="I377" s="80" t="s">
        <v>1031</v>
      </c>
    </row>
    <row r="378" spans="1:9" ht="25.95" customHeight="1" x14ac:dyDescent="0.25">
      <c r="A378" s="55" t="s">
        <v>727</v>
      </c>
      <c r="B378" s="8" t="s">
        <v>642</v>
      </c>
      <c r="C378" s="29">
        <v>20000</v>
      </c>
      <c r="D378" s="79" t="s">
        <v>557</v>
      </c>
      <c r="E378" s="79"/>
      <c r="F378" s="79"/>
      <c r="G378" s="79" t="s">
        <v>491</v>
      </c>
      <c r="H378" s="79" t="s">
        <v>1016</v>
      </c>
      <c r="I378" s="80" t="s">
        <v>1031</v>
      </c>
    </row>
    <row r="379" spans="1:9" ht="25.95" customHeight="1" x14ac:dyDescent="0.25">
      <c r="A379" s="67" t="s">
        <v>204</v>
      </c>
      <c r="B379" s="6" t="s">
        <v>664</v>
      </c>
      <c r="C379" s="24">
        <v>7000</v>
      </c>
      <c r="D379" s="79" t="s">
        <v>543</v>
      </c>
      <c r="E379" s="79"/>
      <c r="F379" s="79"/>
      <c r="G379" s="79" t="s">
        <v>491</v>
      </c>
      <c r="H379" s="79" t="s">
        <v>1016</v>
      </c>
      <c r="I379" s="80">
        <v>532</v>
      </c>
    </row>
    <row r="380" spans="1:9" ht="25.95" customHeight="1" x14ac:dyDescent="0.25">
      <c r="A380" s="67" t="s">
        <v>205</v>
      </c>
      <c r="B380" s="6" t="s">
        <v>465</v>
      </c>
      <c r="C380" s="24">
        <v>10000</v>
      </c>
      <c r="D380" s="79" t="s">
        <v>557</v>
      </c>
      <c r="E380" s="79"/>
      <c r="F380" s="79"/>
      <c r="G380" s="79" t="s">
        <v>491</v>
      </c>
      <c r="H380" s="79" t="s">
        <v>1016</v>
      </c>
      <c r="I380" s="80">
        <v>555</v>
      </c>
    </row>
    <row r="381" spans="1:9" ht="25.95" customHeight="1" x14ac:dyDescent="0.25">
      <c r="A381" s="67" t="s">
        <v>206</v>
      </c>
      <c r="B381" s="6" t="s">
        <v>283</v>
      </c>
      <c r="C381" s="24">
        <v>3000</v>
      </c>
      <c r="D381" s="80" t="s">
        <v>548</v>
      </c>
      <c r="E381" s="79"/>
      <c r="F381" s="79"/>
      <c r="G381" s="79" t="s">
        <v>491</v>
      </c>
      <c r="H381" s="79" t="s">
        <v>1016</v>
      </c>
      <c r="I381" s="80">
        <v>550</v>
      </c>
    </row>
    <row r="382" spans="1:9" ht="25.95" customHeight="1" x14ac:dyDescent="0.25">
      <c r="A382" s="67" t="s">
        <v>207</v>
      </c>
      <c r="B382" s="6" t="s">
        <v>867</v>
      </c>
      <c r="C382" s="24">
        <v>3000</v>
      </c>
      <c r="D382" s="79" t="s">
        <v>557</v>
      </c>
      <c r="E382" s="79"/>
      <c r="F382" s="79"/>
      <c r="G382" s="79" t="s">
        <v>491</v>
      </c>
      <c r="H382" s="79" t="s">
        <v>1016</v>
      </c>
      <c r="I382" s="80">
        <v>555</v>
      </c>
    </row>
    <row r="383" spans="1:9" ht="25.95" customHeight="1" x14ac:dyDescent="0.25">
      <c r="A383" s="67" t="s">
        <v>290</v>
      </c>
      <c r="B383" s="6" t="s">
        <v>810</v>
      </c>
      <c r="C383" s="24">
        <v>3000</v>
      </c>
      <c r="D383" s="79" t="s">
        <v>557</v>
      </c>
      <c r="E383" s="79"/>
      <c r="F383" s="79"/>
      <c r="G383" s="79" t="s">
        <v>491</v>
      </c>
      <c r="H383" s="79" t="s">
        <v>1016</v>
      </c>
      <c r="I383" s="80">
        <v>555</v>
      </c>
    </row>
    <row r="384" spans="1:9" ht="25.95" customHeight="1" x14ac:dyDescent="0.25">
      <c r="A384" s="67" t="s">
        <v>208</v>
      </c>
      <c r="B384" s="6" t="s">
        <v>396</v>
      </c>
      <c r="C384" s="24">
        <v>15000</v>
      </c>
      <c r="D384" s="80" t="s">
        <v>528</v>
      </c>
      <c r="E384" s="79"/>
      <c r="F384" s="79"/>
      <c r="G384" s="79" t="s">
        <v>491</v>
      </c>
      <c r="H384" s="79" t="s">
        <v>1016</v>
      </c>
      <c r="I384" s="80">
        <v>559</v>
      </c>
    </row>
    <row r="385" spans="1:9" ht="25.95" customHeight="1" x14ac:dyDescent="0.25">
      <c r="A385" s="67" t="s">
        <v>209</v>
      </c>
      <c r="B385" s="6" t="s">
        <v>395</v>
      </c>
      <c r="C385" s="24">
        <v>250</v>
      </c>
      <c r="D385" s="80" t="s">
        <v>550</v>
      </c>
      <c r="E385" s="79"/>
      <c r="F385" s="79"/>
      <c r="G385" s="79" t="s">
        <v>491</v>
      </c>
      <c r="H385" s="79" t="s">
        <v>1016</v>
      </c>
      <c r="I385" s="80">
        <v>550</v>
      </c>
    </row>
    <row r="386" spans="1:9" ht="25.95" customHeight="1" x14ac:dyDescent="0.25">
      <c r="A386" s="67" t="s">
        <v>210</v>
      </c>
      <c r="B386" s="6" t="s">
        <v>791</v>
      </c>
      <c r="C386" s="24">
        <v>77000</v>
      </c>
      <c r="D386" s="80" t="s">
        <v>543</v>
      </c>
      <c r="E386" s="79"/>
      <c r="F386" s="79"/>
      <c r="G386" s="79" t="s">
        <v>491</v>
      </c>
      <c r="H386" s="79" t="s">
        <v>1016</v>
      </c>
      <c r="I386" s="80" t="s">
        <v>1037</v>
      </c>
    </row>
    <row r="387" spans="1:9" ht="25.95" customHeight="1" x14ac:dyDescent="0.25">
      <c r="A387" s="71" t="s">
        <v>211</v>
      </c>
      <c r="B387" s="6" t="s">
        <v>370</v>
      </c>
      <c r="C387" s="24">
        <f t="shared" ref="C387" si="9">C388+C389</f>
        <v>3500</v>
      </c>
      <c r="D387" s="80"/>
      <c r="E387" s="79"/>
      <c r="F387" s="79"/>
      <c r="G387" s="79"/>
      <c r="H387" s="79"/>
      <c r="I387" s="80"/>
    </row>
    <row r="388" spans="1:9" ht="25.95" customHeight="1" x14ac:dyDescent="0.25">
      <c r="A388" s="55" t="s">
        <v>842</v>
      </c>
      <c r="B388" s="8" t="s">
        <v>746</v>
      </c>
      <c r="C388" s="29">
        <v>1000</v>
      </c>
      <c r="D388" s="79" t="s">
        <v>531</v>
      </c>
      <c r="E388" s="79"/>
      <c r="F388" s="79"/>
      <c r="G388" s="79" t="s">
        <v>491</v>
      </c>
      <c r="H388" s="79" t="s">
        <v>1016</v>
      </c>
      <c r="I388" s="80">
        <v>555</v>
      </c>
    </row>
    <row r="389" spans="1:9" ht="25.95" customHeight="1" x14ac:dyDescent="0.25">
      <c r="A389" s="55" t="s">
        <v>843</v>
      </c>
      <c r="B389" s="8" t="s">
        <v>747</v>
      </c>
      <c r="C389" s="29">
        <v>2500</v>
      </c>
      <c r="D389" s="79" t="s">
        <v>531</v>
      </c>
      <c r="E389" s="79"/>
      <c r="F389" s="79"/>
      <c r="G389" s="79" t="s">
        <v>491</v>
      </c>
      <c r="H389" s="79" t="s">
        <v>1016</v>
      </c>
      <c r="I389" s="80">
        <v>555</v>
      </c>
    </row>
    <row r="390" spans="1:9" ht="25.95" customHeight="1" thickBot="1" x14ac:dyDescent="0.3">
      <c r="A390" s="67" t="s">
        <v>212</v>
      </c>
      <c r="B390" s="6" t="s">
        <v>371</v>
      </c>
      <c r="C390" s="24">
        <v>11300</v>
      </c>
      <c r="D390" s="79" t="s">
        <v>531</v>
      </c>
      <c r="E390" s="79"/>
      <c r="F390" s="79"/>
      <c r="G390" s="79" t="s">
        <v>491</v>
      </c>
      <c r="H390" s="79" t="s">
        <v>1016</v>
      </c>
      <c r="I390" s="80">
        <v>559</v>
      </c>
    </row>
    <row r="391" spans="1:9" ht="27" customHeight="1" thickTop="1" thickBot="1" x14ac:dyDescent="0.3">
      <c r="A391" s="72"/>
      <c r="B391" s="10" t="s">
        <v>406</v>
      </c>
      <c r="C391" s="20">
        <f>C361+C362+C363+C364+C365+C366+C367+C368+C369+C370+C371+C373+C374+C375+C376+C379+C380+C381+C382+C383+C384+C385+C386+C387+C390+C372</f>
        <v>34195950</v>
      </c>
      <c r="D391" s="20"/>
      <c r="E391" s="20"/>
      <c r="F391" s="20"/>
      <c r="G391" s="20"/>
      <c r="H391" s="20"/>
      <c r="I391" s="20"/>
    </row>
    <row r="392" spans="1:9" ht="27" customHeight="1" thickTop="1" thickBot="1" x14ac:dyDescent="0.3">
      <c r="A392" s="72"/>
      <c r="B392" s="10" t="s">
        <v>407</v>
      </c>
      <c r="C392" s="22">
        <f>C350+C359+C391</f>
        <v>45207140</v>
      </c>
      <c r="D392" s="20"/>
      <c r="E392" s="20"/>
      <c r="F392" s="20"/>
      <c r="G392" s="20"/>
      <c r="H392" s="20"/>
      <c r="I392" s="20"/>
    </row>
    <row r="393" spans="1:9" ht="11.25" customHeight="1" thickTop="1" x14ac:dyDescent="0.25">
      <c r="C393" s="16"/>
    </row>
    <row r="394" spans="1:9" x14ac:dyDescent="0.25">
      <c r="B394" s="58"/>
      <c r="C394" s="58"/>
    </row>
    <row r="395" spans="1:9" x14ac:dyDescent="0.25">
      <c r="A395" s="85" t="s">
        <v>1034</v>
      </c>
      <c r="B395" s="85"/>
      <c r="C395" s="16"/>
    </row>
    <row r="396" spans="1:9" ht="29.25" hidden="1" customHeight="1" x14ac:dyDescent="0.25">
      <c r="B396" s="3"/>
      <c r="C396" s="16"/>
    </row>
    <row r="397" spans="1:9" s="65" customFormat="1" hidden="1" x14ac:dyDescent="0.25">
      <c r="A397" s="74" t="s">
        <v>846</v>
      </c>
      <c r="B397" s="63" t="s">
        <v>845</v>
      </c>
      <c r="C397" s="64"/>
    </row>
    <row r="398" spans="1:9" s="61" customFormat="1" ht="20.100000000000001" hidden="1" customHeight="1" x14ac:dyDescent="0.3">
      <c r="A398" s="75" t="s">
        <v>196</v>
      </c>
      <c r="B398" s="62" t="s">
        <v>844</v>
      </c>
      <c r="C398" s="60">
        <v>30000</v>
      </c>
      <c r="D398" s="66"/>
    </row>
    <row r="399" spans="1:9" hidden="1" x14ac:dyDescent="0.25">
      <c r="C399" s="16"/>
    </row>
    <row r="400" spans="1:9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</sheetData>
  <mergeCells count="3">
    <mergeCell ref="A395:B395"/>
    <mergeCell ref="A1:I1"/>
    <mergeCell ref="A2:I2"/>
  </mergeCells>
  <printOptions horizontalCentered="1"/>
  <pageMargins left="0.19685039370078741" right="0.17" top="0.23622047244094491" bottom="0.28999999999999998" header="0.19685039370078741" footer="0.11811023622047245"/>
  <pageSetup paperSize="9" scale="90" firstPageNumber="4" orientation="landscape" useFirstPageNumber="1" horizontalDpi="4294967295" verticalDpi="4294967295" r:id="rId1"/>
  <headerFooter>
    <oddFooter>&amp;R&amp;9Strana &amp;P/22</oddFooter>
  </headerFooter>
  <ignoredErrors>
    <ignoredError sqref="A6:A153 I46:I390 A167:A390 A154:A1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10"/>
  <sheetViews>
    <sheetView workbookViewId="0">
      <selection activeCell="K31" sqref="K31"/>
    </sheetView>
  </sheetViews>
  <sheetFormatPr defaultRowHeight="13.2" x14ac:dyDescent="0.25"/>
  <sheetData>
    <row r="6" ht="24.9" customHeight="1" x14ac:dyDescent="0.25"/>
    <row r="7" ht="24.9" customHeight="1" x14ac:dyDescent="0.25"/>
    <row r="8" ht="24.9" customHeight="1" x14ac:dyDescent="0.25"/>
    <row r="9" ht="24.9" customHeight="1" x14ac:dyDescent="0.25"/>
    <row r="10" ht="24.9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37"/>
  <sheetViews>
    <sheetView showZeros="0" workbookViewId="0">
      <pane xSplit="2" ySplit="7" topLeftCell="C152" activePane="bottomRight" state="frozen"/>
      <selection pane="topRight" activeCell="D1" sqref="D1"/>
      <selection pane="bottomLeft" activeCell="A6" sqref="A6"/>
      <selection pane="bottomRight" activeCell="S319" sqref="S319"/>
    </sheetView>
  </sheetViews>
  <sheetFormatPr defaultRowHeight="13.2" x14ac:dyDescent="0.25"/>
  <cols>
    <col min="1" max="1" width="5.88671875" customWidth="1"/>
    <col min="2" max="2" width="65.33203125" customWidth="1"/>
    <col min="3" max="3" width="16.5546875" style="19" customWidth="1"/>
    <col min="4" max="4" width="14.6640625" style="19" hidden="1" customWidth="1"/>
    <col min="5" max="5" width="15.5546875" style="16" customWidth="1"/>
    <col min="6" max="6" width="10.6640625" style="19" hidden="1" customWidth="1"/>
    <col min="7" max="7" width="18.6640625" style="19" hidden="1" customWidth="1"/>
    <col min="8" max="10" width="10.6640625" style="19" hidden="1" customWidth="1"/>
    <col min="11" max="11" width="9.6640625" style="16" hidden="1" customWidth="1"/>
    <col min="12" max="13" width="11.109375" style="19" hidden="1" customWidth="1"/>
    <col min="14" max="14" width="11.6640625" style="19" bestFit="1" customWidth="1"/>
    <col min="15" max="15" width="12.6640625" style="19" bestFit="1" customWidth="1"/>
  </cols>
  <sheetData>
    <row r="1" spans="1:15" ht="12.75" customHeight="1" x14ac:dyDescent="0.25">
      <c r="A1" s="86" t="s">
        <v>476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90" t="s">
        <v>589</v>
      </c>
      <c r="M1" s="90"/>
      <c r="N1" s="90"/>
      <c r="O1" s="90"/>
    </row>
    <row r="2" spans="1:15" ht="12.75" customHeight="1" x14ac:dyDescent="0.25">
      <c r="A2" s="87" t="s">
        <v>408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90"/>
      <c r="M2" s="90"/>
      <c r="N2" s="90"/>
      <c r="O2" s="90"/>
    </row>
    <row r="3" spans="1:15" x14ac:dyDescent="0.25">
      <c r="A3" s="2"/>
      <c r="B3" s="2"/>
      <c r="C3" s="16"/>
      <c r="D3" s="17" t="s">
        <v>599</v>
      </c>
      <c r="E3" s="18" t="s">
        <v>600</v>
      </c>
      <c r="L3" s="90"/>
      <c r="M3" s="90"/>
      <c r="N3" s="90"/>
      <c r="O3" s="90"/>
    </row>
    <row r="4" spans="1:15" s="13" customFormat="1" ht="23.25" customHeight="1" x14ac:dyDescent="0.25">
      <c r="A4" s="89" t="s">
        <v>605</v>
      </c>
      <c r="B4" s="89" t="s">
        <v>0</v>
      </c>
      <c r="C4" s="91" t="s">
        <v>602</v>
      </c>
      <c r="D4" s="91"/>
      <c r="E4" s="91"/>
      <c r="F4" s="91"/>
      <c r="G4" s="51"/>
      <c r="H4" s="51"/>
      <c r="I4" s="51"/>
      <c r="J4" s="51"/>
      <c r="K4" s="52"/>
      <c r="L4" s="53"/>
      <c r="M4" s="53"/>
      <c r="N4" s="92" t="s">
        <v>587</v>
      </c>
      <c r="O4" s="92" t="s">
        <v>588</v>
      </c>
    </row>
    <row r="5" spans="1:15" ht="65.25" customHeight="1" x14ac:dyDescent="0.25">
      <c r="A5" s="89"/>
      <c r="B5" s="89"/>
      <c r="C5" s="44" t="s">
        <v>603</v>
      </c>
      <c r="D5" s="54" t="s">
        <v>597</v>
      </c>
      <c r="E5" s="44" t="s">
        <v>604</v>
      </c>
      <c r="F5" s="54" t="s">
        <v>483</v>
      </c>
      <c r="G5" s="54" t="s">
        <v>484</v>
      </c>
      <c r="H5" s="54" t="s">
        <v>485</v>
      </c>
      <c r="I5" s="54" t="s">
        <v>486</v>
      </c>
      <c r="J5" s="54" t="s">
        <v>487</v>
      </c>
      <c r="K5" s="54" t="s">
        <v>488</v>
      </c>
      <c r="L5" s="54" t="s">
        <v>587</v>
      </c>
      <c r="M5" s="54" t="s">
        <v>588</v>
      </c>
      <c r="N5" s="92"/>
      <c r="O5" s="92"/>
    </row>
    <row r="6" spans="1:15" s="13" customFormat="1" x14ac:dyDescent="0.25">
      <c r="A6" s="89"/>
      <c r="B6" s="89"/>
      <c r="C6" s="88" t="s">
        <v>606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ht="21.9" customHeight="1" thickBot="1" x14ac:dyDescent="0.3">
      <c r="A7" s="45" t="s">
        <v>21</v>
      </c>
      <c r="B7" s="46" t="s">
        <v>1</v>
      </c>
      <c r="C7" s="47"/>
      <c r="D7" s="47"/>
      <c r="E7" s="48"/>
      <c r="F7" s="48"/>
      <c r="G7" s="47"/>
      <c r="H7" s="49"/>
      <c r="I7" s="49"/>
      <c r="J7" s="49"/>
      <c r="K7" s="50"/>
      <c r="L7" s="49"/>
      <c r="M7" s="49"/>
      <c r="N7" s="49"/>
      <c r="O7" s="49"/>
    </row>
    <row r="8" spans="1:15" ht="23.1" customHeight="1" thickTop="1" x14ac:dyDescent="0.25">
      <c r="A8" s="5" t="s">
        <v>2</v>
      </c>
      <c r="B8" s="6" t="s">
        <v>3</v>
      </c>
      <c r="C8" s="24">
        <v>700000</v>
      </c>
      <c r="D8" s="25">
        <v>1300000</v>
      </c>
      <c r="E8" s="25">
        <v>1300000</v>
      </c>
      <c r="F8" s="26" t="s">
        <v>489</v>
      </c>
      <c r="G8" s="26" t="s">
        <v>506</v>
      </c>
      <c r="H8" s="26" t="s">
        <v>490</v>
      </c>
      <c r="I8" s="26" t="s">
        <v>496</v>
      </c>
      <c r="J8" s="26" t="s">
        <v>492</v>
      </c>
      <c r="K8" s="26" t="s">
        <v>493</v>
      </c>
      <c r="L8" s="26" t="s">
        <v>590</v>
      </c>
      <c r="M8" s="27"/>
      <c r="N8" s="28">
        <f>+D8</f>
        <v>1300000</v>
      </c>
      <c r="O8" s="28"/>
    </row>
    <row r="9" spans="1:15" ht="23.1" customHeight="1" x14ac:dyDescent="0.25">
      <c r="A9" s="5" t="s">
        <v>4</v>
      </c>
      <c r="B9" s="6" t="s">
        <v>5</v>
      </c>
      <c r="C9" s="24">
        <v>50000</v>
      </c>
      <c r="D9" s="24">
        <v>50000</v>
      </c>
      <c r="E9" s="24">
        <v>50000</v>
      </c>
      <c r="F9" s="26" t="s">
        <v>489</v>
      </c>
      <c r="G9" s="26" t="s">
        <v>506</v>
      </c>
      <c r="H9" s="26" t="s">
        <v>490</v>
      </c>
      <c r="I9" s="26" t="s">
        <v>496</v>
      </c>
      <c r="J9" s="26" t="s">
        <v>492</v>
      </c>
      <c r="K9" s="26" t="s">
        <v>493</v>
      </c>
      <c r="L9" s="26" t="s">
        <v>590</v>
      </c>
      <c r="M9" s="27"/>
      <c r="N9" s="28">
        <f>+D9</f>
        <v>50000</v>
      </c>
      <c r="O9" s="28"/>
    </row>
    <row r="10" spans="1:15" ht="23.1" customHeight="1" x14ac:dyDescent="0.25">
      <c r="A10" s="5" t="s">
        <v>6</v>
      </c>
      <c r="B10" s="6" t="s">
        <v>24</v>
      </c>
      <c r="C10" s="24">
        <f t="shared" ref="C10:E10" si="0">C11+C12</f>
        <v>150000</v>
      </c>
      <c r="D10" s="24">
        <f t="shared" si="0"/>
        <v>150000</v>
      </c>
      <c r="E10" s="24">
        <f t="shared" si="0"/>
        <v>150000</v>
      </c>
      <c r="F10" s="26"/>
      <c r="G10" s="26"/>
      <c r="H10" s="26"/>
      <c r="I10" s="26"/>
      <c r="J10" s="26"/>
      <c r="K10" s="26" t="s">
        <v>493</v>
      </c>
      <c r="L10" s="26"/>
      <c r="M10" s="27"/>
      <c r="N10" s="28">
        <f t="shared" ref="N10" si="1">N11+N12</f>
        <v>150000</v>
      </c>
      <c r="O10" s="28"/>
    </row>
    <row r="11" spans="1:15" ht="23.1" customHeight="1" x14ac:dyDescent="0.25">
      <c r="A11" s="7" t="s">
        <v>55</v>
      </c>
      <c r="B11" s="8" t="s">
        <v>25</v>
      </c>
      <c r="C11" s="29">
        <v>100000</v>
      </c>
      <c r="D11" s="29">
        <v>100000</v>
      </c>
      <c r="E11" s="29">
        <v>100000</v>
      </c>
      <c r="F11" s="26" t="s">
        <v>489</v>
      </c>
      <c r="G11" s="26" t="s">
        <v>506</v>
      </c>
      <c r="H11" s="26" t="s">
        <v>490</v>
      </c>
      <c r="I11" s="26" t="s">
        <v>496</v>
      </c>
      <c r="J11" s="26" t="s">
        <v>492</v>
      </c>
      <c r="K11" s="26" t="s">
        <v>493</v>
      </c>
      <c r="L11" s="26" t="s">
        <v>590</v>
      </c>
      <c r="M11" s="27"/>
      <c r="N11" s="30">
        <f>+D11</f>
        <v>100000</v>
      </c>
      <c r="O11" s="28"/>
    </row>
    <row r="12" spans="1:15" ht="23.1" customHeight="1" x14ac:dyDescent="0.25">
      <c r="A12" s="7" t="s">
        <v>57</v>
      </c>
      <c r="B12" s="8" t="s">
        <v>26</v>
      </c>
      <c r="C12" s="29">
        <v>50000</v>
      </c>
      <c r="D12" s="29">
        <v>50000</v>
      </c>
      <c r="E12" s="29">
        <v>50000</v>
      </c>
      <c r="F12" s="26" t="s">
        <v>489</v>
      </c>
      <c r="G12" s="26" t="s">
        <v>494</v>
      </c>
      <c r="H12" s="26" t="s">
        <v>490</v>
      </c>
      <c r="I12" s="26" t="s">
        <v>496</v>
      </c>
      <c r="J12" s="26" t="s">
        <v>492</v>
      </c>
      <c r="K12" s="26" t="s">
        <v>493</v>
      </c>
      <c r="L12" s="26" t="s">
        <v>590</v>
      </c>
      <c r="M12" s="27"/>
      <c r="N12" s="30">
        <f>+D12</f>
        <v>50000</v>
      </c>
      <c r="O12" s="28"/>
    </row>
    <row r="13" spans="1:15" ht="23.1" customHeight="1" x14ac:dyDescent="0.25">
      <c r="A13" s="5" t="s">
        <v>8</v>
      </c>
      <c r="B13" s="6" t="s">
        <v>27</v>
      </c>
      <c r="C13" s="24">
        <v>200000</v>
      </c>
      <c r="D13" s="24">
        <v>200000</v>
      </c>
      <c r="E13" s="24">
        <v>200000</v>
      </c>
      <c r="F13" s="26" t="s">
        <v>489</v>
      </c>
      <c r="G13" s="26" t="s">
        <v>506</v>
      </c>
      <c r="H13" s="26" t="s">
        <v>490</v>
      </c>
      <c r="I13" s="26" t="s">
        <v>491</v>
      </c>
      <c r="J13" s="26" t="s">
        <v>512</v>
      </c>
      <c r="K13" s="26" t="s">
        <v>493</v>
      </c>
      <c r="L13" s="26" t="s">
        <v>590</v>
      </c>
      <c r="M13" s="27"/>
      <c r="N13" s="28">
        <f>+D13</f>
        <v>200000</v>
      </c>
      <c r="O13" s="28"/>
    </row>
    <row r="14" spans="1:15" ht="23.1" customHeight="1" x14ac:dyDescent="0.25">
      <c r="A14" s="5" t="s">
        <v>10</v>
      </c>
      <c r="B14" s="6" t="s">
        <v>28</v>
      </c>
      <c r="C14" s="24">
        <v>15000</v>
      </c>
      <c r="D14" s="24">
        <v>15000</v>
      </c>
      <c r="E14" s="24">
        <v>15000</v>
      </c>
      <c r="F14" s="26" t="s">
        <v>489</v>
      </c>
      <c r="G14" s="26" t="s">
        <v>494</v>
      </c>
      <c r="H14" s="26" t="s">
        <v>490</v>
      </c>
      <c r="I14" s="26" t="s">
        <v>496</v>
      </c>
      <c r="J14" s="26" t="s">
        <v>513</v>
      </c>
      <c r="K14" s="26" t="s">
        <v>493</v>
      </c>
      <c r="L14" s="26" t="s">
        <v>590</v>
      </c>
      <c r="M14" s="27"/>
      <c r="N14" s="28">
        <f t="shared" ref="N14:N18" si="2">+D14</f>
        <v>15000</v>
      </c>
      <c r="O14" s="28"/>
    </row>
    <row r="15" spans="1:15" ht="23.1" customHeight="1" x14ac:dyDescent="0.25">
      <c r="A15" s="5" t="s">
        <v>12</v>
      </c>
      <c r="B15" s="6" t="s">
        <v>29</v>
      </c>
      <c r="C15" s="24">
        <v>20000</v>
      </c>
      <c r="D15" s="24">
        <v>20000</v>
      </c>
      <c r="E15" s="24">
        <v>20000</v>
      </c>
      <c r="F15" s="26" t="s">
        <v>489</v>
      </c>
      <c r="G15" s="26" t="s">
        <v>494</v>
      </c>
      <c r="H15" s="26" t="s">
        <v>490</v>
      </c>
      <c r="I15" s="26" t="s">
        <v>491</v>
      </c>
      <c r="J15" s="26" t="s">
        <v>492</v>
      </c>
      <c r="K15" s="26" t="s">
        <v>493</v>
      </c>
      <c r="L15" s="26" t="s">
        <v>590</v>
      </c>
      <c r="M15" s="27"/>
      <c r="N15" s="28">
        <f t="shared" si="2"/>
        <v>20000</v>
      </c>
      <c r="O15" s="28"/>
    </row>
    <row r="16" spans="1:15" ht="23.1" customHeight="1" x14ac:dyDescent="0.25">
      <c r="A16" s="5" t="s">
        <v>14</v>
      </c>
      <c r="B16" s="6" t="s">
        <v>7</v>
      </c>
      <c r="C16" s="24">
        <v>30000</v>
      </c>
      <c r="D16" s="25">
        <v>10000</v>
      </c>
      <c r="E16" s="25">
        <v>10000</v>
      </c>
      <c r="F16" s="26" t="s">
        <v>489</v>
      </c>
      <c r="G16" s="26" t="s">
        <v>494</v>
      </c>
      <c r="H16" s="26" t="s">
        <v>490</v>
      </c>
      <c r="I16" s="26" t="s">
        <v>496</v>
      </c>
      <c r="J16" s="26" t="s">
        <v>492</v>
      </c>
      <c r="K16" s="26" t="s">
        <v>493</v>
      </c>
      <c r="L16" s="26" t="s">
        <v>590</v>
      </c>
      <c r="M16" s="27"/>
      <c r="N16" s="28">
        <f t="shared" si="2"/>
        <v>10000</v>
      </c>
      <c r="O16" s="28"/>
    </row>
    <row r="17" spans="1:15" ht="23.1" customHeight="1" x14ac:dyDescent="0.25">
      <c r="A17" s="5" t="s">
        <v>69</v>
      </c>
      <c r="B17" s="6" t="s">
        <v>30</v>
      </c>
      <c r="C17" s="24">
        <v>10000</v>
      </c>
      <c r="D17" s="25">
        <v>25000</v>
      </c>
      <c r="E17" s="25">
        <v>25000</v>
      </c>
      <c r="F17" s="26" t="s">
        <v>497</v>
      </c>
      <c r="G17" s="26" t="s">
        <v>494</v>
      </c>
      <c r="H17" s="26" t="s">
        <v>490</v>
      </c>
      <c r="I17" s="26" t="s">
        <v>496</v>
      </c>
      <c r="J17" s="26" t="s">
        <v>512</v>
      </c>
      <c r="K17" s="26" t="s">
        <v>493</v>
      </c>
      <c r="L17" s="26" t="s">
        <v>590</v>
      </c>
      <c r="M17" s="26"/>
      <c r="N17" s="28">
        <f t="shared" si="2"/>
        <v>25000</v>
      </c>
      <c r="O17" s="30"/>
    </row>
    <row r="18" spans="1:15" ht="23.1" customHeight="1" x14ac:dyDescent="0.25">
      <c r="A18" s="5" t="s">
        <v>187</v>
      </c>
      <c r="B18" s="6" t="s">
        <v>31</v>
      </c>
      <c r="C18" s="24">
        <v>15000</v>
      </c>
      <c r="D18" s="24">
        <v>15000</v>
      </c>
      <c r="E18" s="24">
        <v>15000</v>
      </c>
      <c r="F18" s="26" t="s">
        <v>498</v>
      </c>
      <c r="G18" s="26" t="s">
        <v>494</v>
      </c>
      <c r="H18" s="26" t="s">
        <v>490</v>
      </c>
      <c r="I18" s="26" t="s">
        <v>491</v>
      </c>
      <c r="J18" s="26" t="s">
        <v>512</v>
      </c>
      <c r="K18" s="26" t="s">
        <v>493</v>
      </c>
      <c r="L18" s="26" t="s">
        <v>590</v>
      </c>
      <c r="M18" s="26"/>
      <c r="N18" s="28">
        <f t="shared" si="2"/>
        <v>15000</v>
      </c>
      <c r="O18" s="30"/>
    </row>
    <row r="19" spans="1:15" ht="23.1" customHeight="1" x14ac:dyDescent="0.25">
      <c r="A19" s="5" t="s">
        <v>189</v>
      </c>
      <c r="B19" s="6" t="s">
        <v>32</v>
      </c>
      <c r="C19" s="24">
        <v>5000</v>
      </c>
      <c r="D19" s="25">
        <v>30000</v>
      </c>
      <c r="E19" s="25">
        <v>30000</v>
      </c>
      <c r="F19" s="26" t="s">
        <v>499</v>
      </c>
      <c r="G19" s="26" t="s">
        <v>500</v>
      </c>
      <c r="H19" s="26" t="s">
        <v>490</v>
      </c>
      <c r="I19" s="26" t="s">
        <v>496</v>
      </c>
      <c r="J19" s="26" t="s">
        <v>513</v>
      </c>
      <c r="K19" s="26" t="s">
        <v>510</v>
      </c>
      <c r="L19" s="26"/>
      <c r="M19" s="26" t="s">
        <v>590</v>
      </c>
      <c r="N19" s="28"/>
      <c r="O19" s="28">
        <f>+E19</f>
        <v>30000</v>
      </c>
    </row>
    <row r="20" spans="1:15" ht="23.1" customHeight="1" x14ac:dyDescent="0.25">
      <c r="A20" s="5" t="s">
        <v>190</v>
      </c>
      <c r="B20" s="6" t="s">
        <v>33</v>
      </c>
      <c r="C20" s="24">
        <f t="shared" ref="C20:D20" si="3">C21+C22</f>
        <v>50000</v>
      </c>
      <c r="D20" s="24">
        <f t="shared" si="3"/>
        <v>85000</v>
      </c>
      <c r="E20" s="24">
        <f t="shared" ref="E20" si="4">E21+E22</f>
        <v>85000</v>
      </c>
      <c r="F20" s="26"/>
      <c r="G20" s="26"/>
      <c r="H20" s="26"/>
      <c r="I20" s="26"/>
      <c r="J20" s="26"/>
      <c r="K20" s="26" t="s">
        <v>510</v>
      </c>
      <c r="L20" s="26"/>
      <c r="M20" s="26"/>
      <c r="N20" s="28">
        <f t="shared" ref="N20:O20" si="5">N21+N22</f>
        <v>0</v>
      </c>
      <c r="O20" s="28">
        <f t="shared" si="5"/>
        <v>85000</v>
      </c>
    </row>
    <row r="21" spans="1:15" ht="23.1" customHeight="1" x14ac:dyDescent="0.25">
      <c r="A21" s="7" t="s">
        <v>194</v>
      </c>
      <c r="B21" s="8" t="s">
        <v>34</v>
      </c>
      <c r="C21" s="29">
        <v>30000</v>
      </c>
      <c r="D21" s="31">
        <v>80000</v>
      </c>
      <c r="E21" s="31">
        <v>80000</v>
      </c>
      <c r="F21" s="26" t="s">
        <v>489</v>
      </c>
      <c r="G21" s="26" t="s">
        <v>494</v>
      </c>
      <c r="H21" s="26" t="s">
        <v>490</v>
      </c>
      <c r="I21" s="26" t="s">
        <v>496</v>
      </c>
      <c r="J21" s="26" t="s">
        <v>513</v>
      </c>
      <c r="K21" s="26" t="s">
        <v>510</v>
      </c>
      <c r="L21" s="26"/>
      <c r="M21" s="26" t="s">
        <v>590</v>
      </c>
      <c r="N21" s="30"/>
      <c r="O21" s="30">
        <f>+E21</f>
        <v>80000</v>
      </c>
    </row>
    <row r="22" spans="1:15" ht="23.1" customHeight="1" x14ac:dyDescent="0.25">
      <c r="A22" s="7" t="s">
        <v>195</v>
      </c>
      <c r="B22" s="8" t="s">
        <v>35</v>
      </c>
      <c r="C22" s="29">
        <v>20000</v>
      </c>
      <c r="D22" s="31">
        <v>5000</v>
      </c>
      <c r="E22" s="31">
        <v>5000</v>
      </c>
      <c r="F22" s="26" t="s">
        <v>489</v>
      </c>
      <c r="G22" s="26" t="s">
        <v>494</v>
      </c>
      <c r="H22" s="26" t="s">
        <v>490</v>
      </c>
      <c r="I22" s="26" t="s">
        <v>496</v>
      </c>
      <c r="J22" s="26" t="s">
        <v>513</v>
      </c>
      <c r="K22" s="26" t="s">
        <v>510</v>
      </c>
      <c r="L22" s="26"/>
      <c r="M22" s="26" t="s">
        <v>590</v>
      </c>
      <c r="N22" s="30"/>
      <c r="O22" s="30">
        <f>+E22</f>
        <v>5000</v>
      </c>
    </row>
    <row r="23" spans="1:15" ht="23.1" customHeight="1" x14ac:dyDescent="0.25">
      <c r="A23" s="5" t="s">
        <v>191</v>
      </c>
      <c r="B23" s="6" t="s">
        <v>36</v>
      </c>
      <c r="C23" s="24">
        <v>30000</v>
      </c>
      <c r="D23" s="24">
        <v>30000</v>
      </c>
      <c r="E23" s="24">
        <v>30000</v>
      </c>
      <c r="F23" s="26" t="s">
        <v>497</v>
      </c>
      <c r="G23" s="26" t="s">
        <v>494</v>
      </c>
      <c r="H23" s="26" t="s">
        <v>490</v>
      </c>
      <c r="I23" s="26" t="s">
        <v>496</v>
      </c>
      <c r="J23" s="26" t="s">
        <v>513</v>
      </c>
      <c r="K23" s="26" t="s">
        <v>510</v>
      </c>
      <c r="L23" s="26"/>
      <c r="M23" s="26" t="s">
        <v>590</v>
      </c>
      <c r="N23" s="28"/>
      <c r="O23" s="28">
        <f>+E23</f>
        <v>30000</v>
      </c>
    </row>
    <row r="24" spans="1:15" ht="23.1" customHeight="1" x14ac:dyDescent="0.25">
      <c r="A24" s="5" t="s">
        <v>196</v>
      </c>
      <c r="B24" s="6" t="s">
        <v>37</v>
      </c>
      <c r="C24" s="24">
        <v>20000</v>
      </c>
      <c r="D24" s="24">
        <v>20000</v>
      </c>
      <c r="E24" s="24">
        <v>20000</v>
      </c>
      <c r="F24" s="26" t="s">
        <v>489</v>
      </c>
      <c r="G24" s="26" t="s">
        <v>494</v>
      </c>
      <c r="H24" s="26" t="s">
        <v>490</v>
      </c>
      <c r="I24" s="26" t="s">
        <v>496</v>
      </c>
      <c r="J24" s="26" t="s">
        <v>492</v>
      </c>
      <c r="K24" s="26" t="s">
        <v>510</v>
      </c>
      <c r="L24" s="26"/>
      <c r="M24" s="26" t="s">
        <v>590</v>
      </c>
      <c r="N24" s="28"/>
      <c r="O24" s="28">
        <f t="shared" ref="O24:O25" si="6">+E24</f>
        <v>20000</v>
      </c>
    </row>
    <row r="25" spans="1:15" ht="23.1" customHeight="1" x14ac:dyDescent="0.25">
      <c r="A25" s="5" t="s">
        <v>197</v>
      </c>
      <c r="B25" s="6" t="s">
        <v>38</v>
      </c>
      <c r="C25" s="24">
        <v>10000</v>
      </c>
      <c r="D25" s="24">
        <v>10000</v>
      </c>
      <c r="E25" s="24">
        <v>10000</v>
      </c>
      <c r="F25" s="26" t="s">
        <v>499</v>
      </c>
      <c r="G25" s="26" t="s">
        <v>494</v>
      </c>
      <c r="H25" s="26" t="s">
        <v>490</v>
      </c>
      <c r="I25" s="26" t="s">
        <v>496</v>
      </c>
      <c r="J25" s="26" t="s">
        <v>492</v>
      </c>
      <c r="K25" s="26" t="s">
        <v>510</v>
      </c>
      <c r="L25" s="26"/>
      <c r="M25" s="26" t="s">
        <v>590</v>
      </c>
      <c r="N25" s="28"/>
      <c r="O25" s="28">
        <f t="shared" si="6"/>
        <v>10000</v>
      </c>
    </row>
    <row r="26" spans="1:15" ht="24.9" customHeight="1" x14ac:dyDescent="0.25">
      <c r="A26" s="5" t="s">
        <v>198</v>
      </c>
      <c r="B26" s="6" t="s">
        <v>39</v>
      </c>
      <c r="C26" s="24">
        <f t="shared" ref="C26" si="7">C27+C28+C29+C30</f>
        <v>380000</v>
      </c>
      <c r="D26" s="24">
        <f t="shared" ref="D26:E26" si="8">D27+D28+D29+D30</f>
        <v>380000</v>
      </c>
      <c r="E26" s="24">
        <f t="shared" si="8"/>
        <v>380000</v>
      </c>
      <c r="F26" s="26"/>
      <c r="G26" s="26"/>
      <c r="H26" s="26"/>
      <c r="I26" s="26"/>
      <c r="J26" s="26"/>
      <c r="K26" s="26" t="s">
        <v>493</v>
      </c>
      <c r="L26" s="26"/>
      <c r="M26" s="26"/>
      <c r="N26" s="28">
        <f t="shared" ref="N26" si="9">N27+N28+N29+N30</f>
        <v>380000</v>
      </c>
      <c r="O26" s="30"/>
    </row>
    <row r="27" spans="1:15" s="2" customFormat="1" ht="23.1" customHeight="1" x14ac:dyDescent="0.25">
      <c r="A27" s="7" t="s">
        <v>199</v>
      </c>
      <c r="B27" s="8" t="s">
        <v>40</v>
      </c>
      <c r="C27" s="29">
        <v>240000</v>
      </c>
      <c r="D27" s="29">
        <v>240000</v>
      </c>
      <c r="E27" s="29">
        <v>240000</v>
      </c>
      <c r="F27" s="26" t="s">
        <v>497</v>
      </c>
      <c r="G27" s="26" t="s">
        <v>506</v>
      </c>
      <c r="H27" s="26" t="s">
        <v>490</v>
      </c>
      <c r="I27" s="26" t="s">
        <v>496</v>
      </c>
      <c r="J27" s="26" t="s">
        <v>492</v>
      </c>
      <c r="K27" s="26" t="s">
        <v>493</v>
      </c>
      <c r="L27" s="26" t="s">
        <v>590</v>
      </c>
      <c r="M27" s="26"/>
      <c r="N27" s="30">
        <f>+D27</f>
        <v>240000</v>
      </c>
      <c r="O27" s="30"/>
    </row>
    <row r="28" spans="1:15" s="2" customFormat="1" ht="23.1" customHeight="1" x14ac:dyDescent="0.25">
      <c r="A28" s="7" t="s">
        <v>200</v>
      </c>
      <c r="B28" s="8" t="s">
        <v>41</v>
      </c>
      <c r="C28" s="29">
        <v>50000</v>
      </c>
      <c r="D28" s="29">
        <v>50000</v>
      </c>
      <c r="E28" s="29">
        <v>50000</v>
      </c>
      <c r="F28" s="26" t="s">
        <v>497</v>
      </c>
      <c r="G28" s="26" t="s">
        <v>494</v>
      </c>
      <c r="H28" s="26" t="s">
        <v>490</v>
      </c>
      <c r="I28" s="26" t="s">
        <v>496</v>
      </c>
      <c r="J28" s="26" t="s">
        <v>492</v>
      </c>
      <c r="K28" s="26" t="s">
        <v>493</v>
      </c>
      <c r="L28" s="26" t="s">
        <v>590</v>
      </c>
      <c r="M28" s="26"/>
      <c r="N28" s="30">
        <f t="shared" ref="N28:N30" si="10">+D28</f>
        <v>50000</v>
      </c>
      <c r="O28" s="30"/>
    </row>
    <row r="29" spans="1:15" s="2" customFormat="1" ht="23.1" customHeight="1" x14ac:dyDescent="0.25">
      <c r="A29" s="7" t="s">
        <v>201</v>
      </c>
      <c r="B29" s="8" t="s">
        <v>42</v>
      </c>
      <c r="C29" s="29">
        <v>40000</v>
      </c>
      <c r="D29" s="29">
        <v>40000</v>
      </c>
      <c r="E29" s="29">
        <v>40000</v>
      </c>
      <c r="F29" s="26" t="s">
        <v>497</v>
      </c>
      <c r="G29" s="26" t="s">
        <v>494</v>
      </c>
      <c r="H29" s="26" t="s">
        <v>490</v>
      </c>
      <c r="I29" s="26" t="s">
        <v>496</v>
      </c>
      <c r="J29" s="26" t="s">
        <v>492</v>
      </c>
      <c r="K29" s="26" t="s">
        <v>493</v>
      </c>
      <c r="L29" s="26" t="s">
        <v>590</v>
      </c>
      <c r="M29" s="26"/>
      <c r="N29" s="30">
        <f t="shared" si="10"/>
        <v>40000</v>
      </c>
      <c r="O29" s="30"/>
    </row>
    <row r="30" spans="1:15" ht="23.1" customHeight="1" x14ac:dyDescent="0.25">
      <c r="A30" s="7" t="s">
        <v>202</v>
      </c>
      <c r="B30" s="8" t="s">
        <v>43</v>
      </c>
      <c r="C30" s="29">
        <v>50000</v>
      </c>
      <c r="D30" s="29">
        <v>50000</v>
      </c>
      <c r="E30" s="29">
        <v>50000</v>
      </c>
      <c r="F30" s="26" t="s">
        <v>497</v>
      </c>
      <c r="G30" s="26" t="s">
        <v>494</v>
      </c>
      <c r="H30" s="26" t="s">
        <v>490</v>
      </c>
      <c r="I30" s="26" t="s">
        <v>496</v>
      </c>
      <c r="J30" s="26" t="s">
        <v>492</v>
      </c>
      <c r="K30" s="26" t="s">
        <v>493</v>
      </c>
      <c r="L30" s="26" t="s">
        <v>590</v>
      </c>
      <c r="M30" s="26"/>
      <c r="N30" s="30">
        <f t="shared" si="10"/>
        <v>50000</v>
      </c>
      <c r="O30" s="30"/>
    </row>
    <row r="31" spans="1:15" s="1" customFormat="1" ht="23.1" customHeight="1" x14ac:dyDescent="0.25">
      <c r="A31" s="5" t="s">
        <v>203</v>
      </c>
      <c r="B31" s="6" t="s">
        <v>44</v>
      </c>
      <c r="C31" s="24">
        <v>100000</v>
      </c>
      <c r="D31" s="25">
        <v>225000</v>
      </c>
      <c r="E31" s="25">
        <v>225000</v>
      </c>
      <c r="F31" s="26" t="s">
        <v>497</v>
      </c>
      <c r="G31" s="26" t="s">
        <v>506</v>
      </c>
      <c r="H31" s="26" t="s">
        <v>490</v>
      </c>
      <c r="I31" s="26" t="s">
        <v>496</v>
      </c>
      <c r="J31" s="26" t="s">
        <v>492</v>
      </c>
      <c r="K31" s="26" t="s">
        <v>493</v>
      </c>
      <c r="L31" s="26" t="s">
        <v>590</v>
      </c>
      <c r="M31" s="26"/>
      <c r="N31" s="28">
        <f>+D31</f>
        <v>225000</v>
      </c>
      <c r="O31" s="30"/>
    </row>
    <row r="32" spans="1:15" ht="23.1" customHeight="1" x14ac:dyDescent="0.25">
      <c r="A32" s="5" t="s">
        <v>204</v>
      </c>
      <c r="B32" s="6" t="s">
        <v>45</v>
      </c>
      <c r="C32" s="24">
        <v>50000</v>
      </c>
      <c r="D32" s="24">
        <v>50000</v>
      </c>
      <c r="E32" s="24">
        <v>50000</v>
      </c>
      <c r="F32" s="26" t="s">
        <v>501</v>
      </c>
      <c r="G32" s="26" t="s">
        <v>502</v>
      </c>
      <c r="H32" s="26" t="s">
        <v>503</v>
      </c>
      <c r="I32" s="26" t="s">
        <v>504</v>
      </c>
      <c r="J32" s="26" t="s">
        <v>504</v>
      </c>
      <c r="K32" s="26" t="s">
        <v>510</v>
      </c>
      <c r="L32" s="26"/>
      <c r="M32" s="26" t="s">
        <v>590</v>
      </c>
      <c r="N32" s="28"/>
      <c r="O32" s="28">
        <f>+E32</f>
        <v>50000</v>
      </c>
    </row>
    <row r="33" spans="1:15" ht="23.1" customHeight="1" x14ac:dyDescent="0.25">
      <c r="A33" s="5" t="s">
        <v>205</v>
      </c>
      <c r="B33" s="6" t="s">
        <v>46</v>
      </c>
      <c r="C33" s="24">
        <v>50000</v>
      </c>
      <c r="D33" s="24">
        <v>50000</v>
      </c>
      <c r="E33" s="24">
        <v>50000</v>
      </c>
      <c r="F33" s="26" t="s">
        <v>497</v>
      </c>
      <c r="G33" s="26" t="s">
        <v>502</v>
      </c>
      <c r="H33" s="26" t="s">
        <v>503</v>
      </c>
      <c r="I33" s="26" t="s">
        <v>504</v>
      </c>
      <c r="J33" s="26" t="s">
        <v>504</v>
      </c>
      <c r="K33" s="26" t="s">
        <v>510</v>
      </c>
      <c r="L33" s="26"/>
      <c r="M33" s="26" t="s">
        <v>590</v>
      </c>
      <c r="N33" s="28"/>
      <c r="O33" s="28">
        <f>+E33</f>
        <v>50000</v>
      </c>
    </row>
    <row r="34" spans="1:15" ht="23.1" customHeight="1" x14ac:dyDescent="0.25">
      <c r="A34" s="5" t="s">
        <v>206</v>
      </c>
      <c r="B34" s="6" t="s">
        <v>9</v>
      </c>
      <c r="C34" s="24">
        <v>270000</v>
      </c>
      <c r="D34" s="24">
        <v>270000</v>
      </c>
      <c r="E34" s="24">
        <v>270000</v>
      </c>
      <c r="F34" s="26" t="s">
        <v>489</v>
      </c>
      <c r="G34" s="26" t="s">
        <v>571</v>
      </c>
      <c r="H34" s="26" t="s">
        <v>495</v>
      </c>
      <c r="I34" s="26" t="s">
        <v>515</v>
      </c>
      <c r="J34" s="26" t="s">
        <v>492</v>
      </c>
      <c r="K34" s="26" t="s">
        <v>493</v>
      </c>
      <c r="L34" s="26" t="s">
        <v>590</v>
      </c>
      <c r="M34" s="26"/>
      <c r="N34" s="28">
        <f t="shared" ref="N34:N38" si="11">+D34</f>
        <v>270000</v>
      </c>
      <c r="O34" s="30"/>
    </row>
    <row r="35" spans="1:15" ht="23.1" customHeight="1" x14ac:dyDescent="0.25">
      <c r="A35" s="5" t="s">
        <v>207</v>
      </c>
      <c r="B35" s="6" t="s">
        <v>47</v>
      </c>
      <c r="C35" s="24">
        <v>250000</v>
      </c>
      <c r="D35" s="24">
        <v>250000</v>
      </c>
      <c r="E35" s="24">
        <v>250000</v>
      </c>
      <c r="F35" s="26" t="s">
        <v>489</v>
      </c>
      <c r="G35" s="26" t="s">
        <v>569</v>
      </c>
      <c r="H35" s="26" t="s">
        <v>490</v>
      </c>
      <c r="I35" s="26" t="s">
        <v>491</v>
      </c>
      <c r="J35" s="26" t="s">
        <v>492</v>
      </c>
      <c r="K35" s="26" t="s">
        <v>493</v>
      </c>
      <c r="L35" s="26" t="s">
        <v>590</v>
      </c>
      <c r="M35" s="26"/>
      <c r="N35" s="28">
        <f t="shared" si="11"/>
        <v>250000</v>
      </c>
      <c r="O35" s="30"/>
    </row>
    <row r="36" spans="1:15" ht="23.1" customHeight="1" x14ac:dyDescent="0.25">
      <c r="A36" s="5" t="s">
        <v>290</v>
      </c>
      <c r="B36" s="6" t="s">
        <v>50</v>
      </c>
      <c r="C36" s="24">
        <v>10000</v>
      </c>
      <c r="D36" s="24">
        <v>10000</v>
      </c>
      <c r="E36" s="24">
        <v>10000</v>
      </c>
      <c r="F36" s="26" t="s">
        <v>499</v>
      </c>
      <c r="G36" s="26" t="s">
        <v>502</v>
      </c>
      <c r="H36" s="26" t="s">
        <v>503</v>
      </c>
      <c r="I36" s="26" t="s">
        <v>504</v>
      </c>
      <c r="J36" s="26" t="s">
        <v>504</v>
      </c>
      <c r="K36" s="26" t="s">
        <v>510</v>
      </c>
      <c r="L36" s="26"/>
      <c r="M36" s="26" t="s">
        <v>590</v>
      </c>
      <c r="N36" s="28"/>
      <c r="O36" s="28">
        <f>+E36</f>
        <v>10000</v>
      </c>
    </row>
    <row r="37" spans="1:15" ht="23.1" customHeight="1" x14ac:dyDescent="0.25">
      <c r="A37" s="5" t="s">
        <v>208</v>
      </c>
      <c r="B37" s="6" t="s">
        <v>56</v>
      </c>
      <c r="C37" s="24">
        <v>70000</v>
      </c>
      <c r="D37" s="24">
        <v>70000</v>
      </c>
      <c r="E37" s="24">
        <v>70000</v>
      </c>
      <c r="F37" s="24">
        <v>70000</v>
      </c>
      <c r="G37" s="24">
        <v>70000</v>
      </c>
      <c r="H37" s="24">
        <v>70000</v>
      </c>
      <c r="I37" s="24">
        <v>70000</v>
      </c>
      <c r="J37" s="24">
        <v>70000</v>
      </c>
      <c r="K37" s="26" t="s">
        <v>493</v>
      </c>
      <c r="L37" s="26" t="s">
        <v>590</v>
      </c>
      <c r="M37" s="26"/>
      <c r="N37" s="28">
        <f t="shared" si="11"/>
        <v>70000</v>
      </c>
      <c r="O37" s="30"/>
    </row>
    <row r="38" spans="1:15" ht="23.1" customHeight="1" x14ac:dyDescent="0.25">
      <c r="A38" s="5" t="s">
        <v>209</v>
      </c>
      <c r="B38" s="6" t="s">
        <v>58</v>
      </c>
      <c r="C38" s="24">
        <v>5000</v>
      </c>
      <c r="D38" s="24">
        <v>5000</v>
      </c>
      <c r="E38" s="24">
        <v>5000</v>
      </c>
      <c r="F38" s="26" t="s">
        <v>499</v>
      </c>
      <c r="G38" s="26" t="s">
        <v>500</v>
      </c>
      <c r="H38" s="26" t="s">
        <v>490</v>
      </c>
      <c r="I38" s="26" t="s">
        <v>515</v>
      </c>
      <c r="J38" s="26" t="s">
        <v>512</v>
      </c>
      <c r="K38" s="26" t="s">
        <v>505</v>
      </c>
      <c r="L38" s="26" t="s">
        <v>590</v>
      </c>
      <c r="M38" s="26"/>
      <c r="N38" s="28">
        <f t="shared" si="11"/>
        <v>5000</v>
      </c>
      <c r="O38" s="30"/>
    </row>
    <row r="39" spans="1:15" ht="23.1" customHeight="1" x14ac:dyDescent="0.25">
      <c r="A39" s="5" t="s">
        <v>210</v>
      </c>
      <c r="B39" s="6" t="s">
        <v>60</v>
      </c>
      <c r="C39" s="24">
        <f t="shared" ref="C39:D39" si="12">C40+C41+C42+C43+C44</f>
        <v>29000</v>
      </c>
      <c r="D39" s="24">
        <f t="shared" si="12"/>
        <v>29000</v>
      </c>
      <c r="E39" s="24">
        <f t="shared" ref="E39" si="13">E40+E41+E42+E43+E44</f>
        <v>29000</v>
      </c>
      <c r="F39" s="26"/>
      <c r="G39" s="26"/>
      <c r="H39" s="26"/>
      <c r="I39" s="26"/>
      <c r="J39" s="26"/>
      <c r="K39" s="26" t="s">
        <v>510</v>
      </c>
      <c r="L39" s="26"/>
      <c r="M39" s="26"/>
      <c r="N39" s="28">
        <f t="shared" ref="N39:O39" si="14">N40+N41+N42+N43+N44</f>
        <v>0</v>
      </c>
      <c r="O39" s="28">
        <f t="shared" si="14"/>
        <v>29000</v>
      </c>
    </row>
    <row r="40" spans="1:15" ht="23.1" customHeight="1" x14ac:dyDescent="0.25">
      <c r="A40" s="7" t="s">
        <v>298</v>
      </c>
      <c r="B40" s="8" t="s">
        <v>61</v>
      </c>
      <c r="C40" s="29">
        <v>3000</v>
      </c>
      <c r="D40" s="29">
        <v>3000</v>
      </c>
      <c r="E40" s="29">
        <v>3000</v>
      </c>
      <c r="F40" s="26" t="s">
        <v>499</v>
      </c>
      <c r="G40" s="26" t="s">
        <v>500</v>
      </c>
      <c r="H40" s="26" t="s">
        <v>490</v>
      </c>
      <c r="I40" s="26" t="s">
        <v>496</v>
      </c>
      <c r="J40" s="26" t="s">
        <v>507</v>
      </c>
      <c r="K40" s="26" t="s">
        <v>510</v>
      </c>
      <c r="L40" s="26"/>
      <c r="M40" s="26" t="s">
        <v>590</v>
      </c>
      <c r="N40" s="30"/>
      <c r="O40" s="30">
        <f>+E40</f>
        <v>3000</v>
      </c>
    </row>
    <row r="41" spans="1:15" ht="23.1" customHeight="1" x14ac:dyDescent="0.25">
      <c r="A41" s="7" t="s">
        <v>299</v>
      </c>
      <c r="B41" s="8" t="s">
        <v>62</v>
      </c>
      <c r="C41" s="29">
        <v>8000</v>
      </c>
      <c r="D41" s="29">
        <v>8000</v>
      </c>
      <c r="E41" s="29">
        <v>8000</v>
      </c>
      <c r="F41" s="26" t="s">
        <v>499</v>
      </c>
      <c r="G41" s="26" t="s">
        <v>568</v>
      </c>
      <c r="H41" s="26" t="s">
        <v>561</v>
      </c>
      <c r="I41" s="26" t="s">
        <v>496</v>
      </c>
      <c r="J41" s="26" t="s">
        <v>507</v>
      </c>
      <c r="K41" s="26" t="s">
        <v>510</v>
      </c>
      <c r="L41" s="26"/>
      <c r="M41" s="26" t="s">
        <v>590</v>
      </c>
      <c r="N41" s="30"/>
      <c r="O41" s="30">
        <f t="shared" ref="O41:O44" si="15">+E41</f>
        <v>8000</v>
      </c>
    </row>
    <row r="42" spans="1:15" ht="23.1" customHeight="1" x14ac:dyDescent="0.25">
      <c r="A42" s="7" t="s">
        <v>300</v>
      </c>
      <c r="B42" s="8" t="s">
        <v>63</v>
      </c>
      <c r="C42" s="29">
        <v>10000</v>
      </c>
      <c r="D42" s="29">
        <v>10000</v>
      </c>
      <c r="E42" s="29">
        <v>10000</v>
      </c>
      <c r="F42" s="26" t="s">
        <v>499</v>
      </c>
      <c r="G42" s="26" t="s">
        <v>494</v>
      </c>
      <c r="H42" s="26" t="s">
        <v>490</v>
      </c>
      <c r="I42" s="26" t="s">
        <v>496</v>
      </c>
      <c r="J42" s="26" t="s">
        <v>507</v>
      </c>
      <c r="K42" s="26" t="s">
        <v>510</v>
      </c>
      <c r="L42" s="26"/>
      <c r="M42" s="26" t="s">
        <v>590</v>
      </c>
      <c r="N42" s="30"/>
      <c r="O42" s="30">
        <f t="shared" si="15"/>
        <v>10000</v>
      </c>
    </row>
    <row r="43" spans="1:15" ht="23.1" customHeight="1" x14ac:dyDescent="0.25">
      <c r="A43" s="7" t="s">
        <v>301</v>
      </c>
      <c r="B43" s="8" t="s">
        <v>64</v>
      </c>
      <c r="C43" s="29">
        <v>6000</v>
      </c>
      <c r="D43" s="29">
        <v>6000</v>
      </c>
      <c r="E43" s="29">
        <v>6000</v>
      </c>
      <c r="F43" s="26" t="s">
        <v>499</v>
      </c>
      <c r="G43" s="26" t="s">
        <v>500</v>
      </c>
      <c r="H43" s="26" t="s">
        <v>490</v>
      </c>
      <c r="I43" s="26" t="s">
        <v>496</v>
      </c>
      <c r="J43" s="26" t="s">
        <v>507</v>
      </c>
      <c r="K43" s="26" t="s">
        <v>510</v>
      </c>
      <c r="L43" s="26"/>
      <c r="M43" s="26" t="s">
        <v>590</v>
      </c>
      <c r="N43" s="30"/>
      <c r="O43" s="30">
        <f t="shared" si="15"/>
        <v>6000</v>
      </c>
    </row>
    <row r="44" spans="1:15" ht="23.1" customHeight="1" x14ac:dyDescent="0.25">
      <c r="A44" s="7" t="s">
        <v>302</v>
      </c>
      <c r="B44" s="8" t="s">
        <v>51</v>
      </c>
      <c r="C44" s="29">
        <v>2000</v>
      </c>
      <c r="D44" s="29">
        <v>2000</v>
      </c>
      <c r="E44" s="29">
        <v>2000</v>
      </c>
      <c r="F44" s="26" t="s">
        <v>499</v>
      </c>
      <c r="G44" s="26" t="s">
        <v>500</v>
      </c>
      <c r="H44" s="26" t="s">
        <v>490</v>
      </c>
      <c r="I44" s="26" t="s">
        <v>496</v>
      </c>
      <c r="J44" s="26" t="s">
        <v>507</v>
      </c>
      <c r="K44" s="26" t="s">
        <v>510</v>
      </c>
      <c r="L44" s="26"/>
      <c r="M44" s="26" t="s">
        <v>590</v>
      </c>
      <c r="N44" s="30"/>
      <c r="O44" s="30">
        <f t="shared" si="15"/>
        <v>2000</v>
      </c>
    </row>
    <row r="45" spans="1:15" ht="26.4" x14ac:dyDescent="0.25">
      <c r="A45" s="5" t="s">
        <v>211</v>
      </c>
      <c r="B45" s="6" t="s">
        <v>425</v>
      </c>
      <c r="C45" s="24">
        <v>200</v>
      </c>
      <c r="D45" s="24">
        <v>200</v>
      </c>
      <c r="E45" s="24">
        <v>200</v>
      </c>
      <c r="F45" s="26" t="s">
        <v>499</v>
      </c>
      <c r="G45" s="26" t="s">
        <v>500</v>
      </c>
      <c r="H45" s="26" t="s">
        <v>490</v>
      </c>
      <c r="I45" s="26" t="s">
        <v>496</v>
      </c>
      <c r="J45" s="26" t="s">
        <v>507</v>
      </c>
      <c r="K45" s="26" t="s">
        <v>510</v>
      </c>
      <c r="L45" s="26"/>
      <c r="M45" s="26" t="s">
        <v>590</v>
      </c>
      <c r="N45" s="28"/>
      <c r="O45" s="28">
        <f>+D45</f>
        <v>200</v>
      </c>
    </row>
    <row r="46" spans="1:15" ht="23.1" customHeight="1" x14ac:dyDescent="0.25">
      <c r="A46" s="5" t="s">
        <v>212</v>
      </c>
      <c r="B46" s="6" t="s">
        <v>426</v>
      </c>
      <c r="C46" s="24">
        <v>150</v>
      </c>
      <c r="D46" s="24">
        <v>150</v>
      </c>
      <c r="E46" s="24">
        <v>150</v>
      </c>
      <c r="F46" s="26" t="s">
        <v>527</v>
      </c>
      <c r="G46" s="26" t="s">
        <v>500</v>
      </c>
      <c r="H46" s="26" t="s">
        <v>490</v>
      </c>
      <c r="I46" s="26" t="s">
        <v>504</v>
      </c>
      <c r="J46" s="26" t="s">
        <v>504</v>
      </c>
      <c r="K46" s="26" t="s">
        <v>510</v>
      </c>
      <c r="L46" s="26"/>
      <c r="M46" s="26" t="s">
        <v>590</v>
      </c>
      <c r="N46" s="28"/>
      <c r="O46" s="28">
        <f t="shared" ref="O46:O49" si="16">+D46</f>
        <v>150</v>
      </c>
    </row>
    <row r="47" spans="1:15" ht="23.1" customHeight="1" x14ac:dyDescent="0.25">
      <c r="A47" s="5" t="s">
        <v>213</v>
      </c>
      <c r="B47" s="6" t="s">
        <v>11</v>
      </c>
      <c r="C47" s="24">
        <v>500000</v>
      </c>
      <c r="D47" s="25">
        <v>300000</v>
      </c>
      <c r="E47" s="25">
        <v>300000</v>
      </c>
      <c r="F47" s="26" t="s">
        <v>508</v>
      </c>
      <c r="G47" s="26" t="s">
        <v>506</v>
      </c>
      <c r="H47" s="26" t="s">
        <v>490</v>
      </c>
      <c r="I47" s="26" t="s">
        <v>491</v>
      </c>
      <c r="J47" s="26" t="s">
        <v>492</v>
      </c>
      <c r="K47" s="26" t="s">
        <v>509</v>
      </c>
      <c r="L47" s="26"/>
      <c r="M47" s="26" t="s">
        <v>590</v>
      </c>
      <c r="N47" s="28"/>
      <c r="O47" s="28">
        <f t="shared" si="16"/>
        <v>300000</v>
      </c>
    </row>
    <row r="48" spans="1:15" ht="23.1" customHeight="1" x14ac:dyDescent="0.25">
      <c r="A48" s="5" t="s">
        <v>214</v>
      </c>
      <c r="B48" s="6" t="s">
        <v>13</v>
      </c>
      <c r="C48" s="24">
        <v>500000</v>
      </c>
      <c r="D48" s="25">
        <v>300000</v>
      </c>
      <c r="E48" s="25">
        <v>300000</v>
      </c>
      <c r="F48" s="26" t="s">
        <v>508</v>
      </c>
      <c r="G48" s="26" t="s">
        <v>506</v>
      </c>
      <c r="H48" s="26" t="s">
        <v>490</v>
      </c>
      <c r="I48" s="26" t="s">
        <v>491</v>
      </c>
      <c r="J48" s="26" t="s">
        <v>492</v>
      </c>
      <c r="K48" s="26" t="s">
        <v>509</v>
      </c>
      <c r="L48" s="26"/>
      <c r="M48" s="26" t="s">
        <v>590</v>
      </c>
      <c r="N48" s="28"/>
      <c r="O48" s="28">
        <f t="shared" si="16"/>
        <v>300000</v>
      </c>
    </row>
    <row r="49" spans="1:15" ht="23.1" customHeight="1" x14ac:dyDescent="0.25">
      <c r="A49" s="5" t="s">
        <v>215</v>
      </c>
      <c r="B49" s="6" t="s">
        <v>458</v>
      </c>
      <c r="C49" s="24">
        <v>6400</v>
      </c>
      <c r="D49" s="24">
        <v>6400</v>
      </c>
      <c r="E49" s="24">
        <v>6400</v>
      </c>
      <c r="F49" s="26" t="s">
        <v>511</v>
      </c>
      <c r="G49" s="26" t="s">
        <v>502</v>
      </c>
      <c r="H49" s="26" t="s">
        <v>503</v>
      </c>
      <c r="I49" s="26" t="s">
        <v>496</v>
      </c>
      <c r="J49" s="26" t="s">
        <v>513</v>
      </c>
      <c r="K49" s="26" t="s">
        <v>510</v>
      </c>
      <c r="L49" s="26"/>
      <c r="M49" s="26" t="s">
        <v>590</v>
      </c>
      <c r="N49" s="28"/>
      <c r="O49" s="28">
        <f t="shared" si="16"/>
        <v>6400</v>
      </c>
    </row>
    <row r="50" spans="1:15" ht="23.1" customHeight="1" x14ac:dyDescent="0.25">
      <c r="A50" s="5" t="s">
        <v>216</v>
      </c>
      <c r="B50" s="6" t="s">
        <v>71</v>
      </c>
      <c r="C50" s="24">
        <f>C51+C52+C53+C54+C55+C56+C57+C58+C59+C60</f>
        <v>123000</v>
      </c>
      <c r="D50" s="24">
        <f>D51+D52+D53+D54+D55+D56+D57+D58+D59+D60</f>
        <v>123000</v>
      </c>
      <c r="E50" s="24">
        <f>E51+E52+E53+E54+E55+E56+E57+E58+E59+E60</f>
        <v>123000</v>
      </c>
      <c r="F50" s="26"/>
      <c r="G50" s="26"/>
      <c r="H50" s="26"/>
      <c r="I50" s="26"/>
      <c r="J50" s="26"/>
      <c r="K50" s="26" t="s">
        <v>510</v>
      </c>
      <c r="L50" s="26"/>
      <c r="M50" s="26"/>
      <c r="N50" s="28">
        <f>N51+N52+N53+N54+N55+N56+N57+N58+N59+N60</f>
        <v>0</v>
      </c>
      <c r="O50" s="28">
        <f>O51+O52+O53+O54+O55+O56+O57+O58+O59+O60</f>
        <v>123000</v>
      </c>
    </row>
    <row r="51" spans="1:15" ht="23.1" customHeight="1" x14ac:dyDescent="0.25">
      <c r="A51" s="7" t="s">
        <v>304</v>
      </c>
      <c r="B51" s="8" t="s">
        <v>440</v>
      </c>
      <c r="C51" s="29">
        <v>15000</v>
      </c>
      <c r="D51" s="29">
        <v>15000</v>
      </c>
      <c r="E51" s="29">
        <v>15000</v>
      </c>
      <c r="F51" s="26" t="s">
        <v>489</v>
      </c>
      <c r="G51" s="26" t="s">
        <v>494</v>
      </c>
      <c r="H51" s="26" t="s">
        <v>490</v>
      </c>
      <c r="I51" s="26" t="s">
        <v>496</v>
      </c>
      <c r="J51" s="26" t="s">
        <v>492</v>
      </c>
      <c r="K51" s="26" t="s">
        <v>510</v>
      </c>
      <c r="L51" s="26"/>
      <c r="M51" s="26" t="s">
        <v>590</v>
      </c>
      <c r="N51" s="30"/>
      <c r="O51" s="30">
        <f>+D51</f>
        <v>15000</v>
      </c>
    </row>
    <row r="52" spans="1:15" ht="23.1" customHeight="1" x14ac:dyDescent="0.25">
      <c r="A52" s="7" t="s">
        <v>306</v>
      </c>
      <c r="B52" s="8" t="s">
        <v>441</v>
      </c>
      <c r="C52" s="29">
        <v>5000</v>
      </c>
      <c r="D52" s="29">
        <v>5000</v>
      </c>
      <c r="E52" s="29">
        <v>5000</v>
      </c>
      <c r="F52" s="26" t="s">
        <v>489</v>
      </c>
      <c r="G52" s="26" t="s">
        <v>500</v>
      </c>
      <c r="H52" s="26" t="s">
        <v>490</v>
      </c>
      <c r="I52" s="26" t="s">
        <v>496</v>
      </c>
      <c r="J52" s="26" t="s">
        <v>492</v>
      </c>
      <c r="K52" s="26" t="s">
        <v>510</v>
      </c>
      <c r="L52" s="26"/>
      <c r="M52" s="26" t="s">
        <v>590</v>
      </c>
      <c r="N52" s="30"/>
      <c r="O52" s="30">
        <f t="shared" ref="O52:O60" si="17">+D52</f>
        <v>5000</v>
      </c>
    </row>
    <row r="53" spans="1:15" ht="23.1" customHeight="1" x14ac:dyDescent="0.25">
      <c r="A53" s="7" t="s">
        <v>308</v>
      </c>
      <c r="B53" s="8" t="s">
        <v>442</v>
      </c>
      <c r="C53" s="29">
        <v>17000</v>
      </c>
      <c r="D53" s="29">
        <v>17000</v>
      </c>
      <c r="E53" s="29">
        <v>17000</v>
      </c>
      <c r="F53" s="26" t="s">
        <v>489</v>
      </c>
      <c r="G53" s="26" t="s">
        <v>494</v>
      </c>
      <c r="H53" s="26" t="s">
        <v>490</v>
      </c>
      <c r="I53" s="26" t="s">
        <v>496</v>
      </c>
      <c r="J53" s="26" t="s">
        <v>492</v>
      </c>
      <c r="K53" s="26" t="s">
        <v>510</v>
      </c>
      <c r="L53" s="26"/>
      <c r="M53" s="26" t="s">
        <v>590</v>
      </c>
      <c r="N53" s="30"/>
      <c r="O53" s="30">
        <f t="shared" si="17"/>
        <v>17000</v>
      </c>
    </row>
    <row r="54" spans="1:15" ht="23.1" customHeight="1" x14ac:dyDescent="0.25">
      <c r="A54" s="7" t="s">
        <v>310</v>
      </c>
      <c r="B54" s="8" t="s">
        <v>443</v>
      </c>
      <c r="C54" s="29">
        <v>20000</v>
      </c>
      <c r="D54" s="29">
        <v>20000</v>
      </c>
      <c r="E54" s="29">
        <v>20000</v>
      </c>
      <c r="F54" s="26" t="s">
        <v>489</v>
      </c>
      <c r="G54" s="26" t="s">
        <v>494</v>
      </c>
      <c r="H54" s="26" t="s">
        <v>490</v>
      </c>
      <c r="I54" s="26" t="s">
        <v>496</v>
      </c>
      <c r="J54" s="26" t="s">
        <v>492</v>
      </c>
      <c r="K54" s="26" t="s">
        <v>510</v>
      </c>
      <c r="L54" s="26"/>
      <c r="M54" s="26" t="s">
        <v>590</v>
      </c>
      <c r="N54" s="30"/>
      <c r="O54" s="30">
        <f t="shared" si="17"/>
        <v>20000</v>
      </c>
    </row>
    <row r="55" spans="1:15" ht="23.1" customHeight="1" x14ac:dyDescent="0.25">
      <c r="A55" s="7" t="s">
        <v>312</v>
      </c>
      <c r="B55" s="8" t="s">
        <v>438</v>
      </c>
      <c r="C55" s="29">
        <v>3000</v>
      </c>
      <c r="D55" s="29">
        <v>3000</v>
      </c>
      <c r="E55" s="29">
        <v>3000</v>
      </c>
      <c r="F55" s="26" t="s">
        <v>489</v>
      </c>
      <c r="G55" s="26" t="s">
        <v>500</v>
      </c>
      <c r="H55" s="26" t="s">
        <v>490</v>
      </c>
      <c r="I55" s="26" t="s">
        <v>496</v>
      </c>
      <c r="J55" s="26" t="s">
        <v>512</v>
      </c>
      <c r="K55" s="26" t="s">
        <v>510</v>
      </c>
      <c r="L55" s="26"/>
      <c r="M55" s="26" t="s">
        <v>590</v>
      </c>
      <c r="N55" s="30"/>
      <c r="O55" s="30">
        <f t="shared" si="17"/>
        <v>3000</v>
      </c>
    </row>
    <row r="56" spans="1:15" ht="23.1" customHeight="1" x14ac:dyDescent="0.25">
      <c r="A56" s="7" t="s">
        <v>314</v>
      </c>
      <c r="B56" s="8" t="s">
        <v>437</v>
      </c>
      <c r="C56" s="29">
        <v>15000</v>
      </c>
      <c r="D56" s="29">
        <v>15000</v>
      </c>
      <c r="E56" s="29">
        <v>15000</v>
      </c>
      <c r="F56" s="26" t="s">
        <v>489</v>
      </c>
      <c r="G56" s="26" t="s">
        <v>494</v>
      </c>
      <c r="H56" s="26" t="s">
        <v>490</v>
      </c>
      <c r="I56" s="26" t="s">
        <v>491</v>
      </c>
      <c r="J56" s="26" t="s">
        <v>513</v>
      </c>
      <c r="K56" s="26" t="s">
        <v>510</v>
      </c>
      <c r="L56" s="26"/>
      <c r="M56" s="26" t="s">
        <v>590</v>
      </c>
      <c r="N56" s="30"/>
      <c r="O56" s="30">
        <f t="shared" si="17"/>
        <v>15000</v>
      </c>
    </row>
    <row r="57" spans="1:15" ht="23.1" customHeight="1" x14ac:dyDescent="0.25">
      <c r="A57" s="7" t="s">
        <v>316</v>
      </c>
      <c r="B57" s="8" t="s">
        <v>444</v>
      </c>
      <c r="C57" s="29">
        <v>9000</v>
      </c>
      <c r="D57" s="29">
        <v>9000</v>
      </c>
      <c r="E57" s="29">
        <v>9000</v>
      </c>
      <c r="F57" s="26" t="s">
        <v>489</v>
      </c>
      <c r="G57" s="26" t="s">
        <v>494</v>
      </c>
      <c r="H57" s="26" t="s">
        <v>490</v>
      </c>
      <c r="I57" s="26" t="s">
        <v>496</v>
      </c>
      <c r="J57" s="26" t="s">
        <v>512</v>
      </c>
      <c r="K57" s="26" t="s">
        <v>510</v>
      </c>
      <c r="L57" s="26"/>
      <c r="M57" s="26" t="s">
        <v>590</v>
      </c>
      <c r="N57" s="30"/>
      <c r="O57" s="30">
        <f t="shared" si="17"/>
        <v>9000</v>
      </c>
    </row>
    <row r="58" spans="1:15" ht="23.1" customHeight="1" x14ac:dyDescent="0.25">
      <c r="A58" s="7" t="s">
        <v>318</v>
      </c>
      <c r="B58" s="8" t="s">
        <v>445</v>
      </c>
      <c r="C58" s="29">
        <v>30000</v>
      </c>
      <c r="D58" s="29">
        <v>30000</v>
      </c>
      <c r="E58" s="29">
        <v>30000</v>
      </c>
      <c r="F58" s="26" t="s">
        <v>489</v>
      </c>
      <c r="G58" s="26" t="s">
        <v>494</v>
      </c>
      <c r="H58" s="26" t="s">
        <v>490</v>
      </c>
      <c r="I58" s="26" t="s">
        <v>496</v>
      </c>
      <c r="J58" s="26" t="s">
        <v>492</v>
      </c>
      <c r="K58" s="26" t="s">
        <v>510</v>
      </c>
      <c r="L58" s="26"/>
      <c r="M58" s="26" t="s">
        <v>590</v>
      </c>
      <c r="N58" s="30"/>
      <c r="O58" s="30">
        <f t="shared" si="17"/>
        <v>30000</v>
      </c>
    </row>
    <row r="59" spans="1:15" ht="23.1" customHeight="1" x14ac:dyDescent="0.25">
      <c r="A59" s="7" t="s">
        <v>319</v>
      </c>
      <c r="B59" s="8" t="s">
        <v>446</v>
      </c>
      <c r="C59" s="29">
        <v>3000</v>
      </c>
      <c r="D59" s="29">
        <v>3000</v>
      </c>
      <c r="E59" s="29">
        <v>3000</v>
      </c>
      <c r="F59" s="26" t="s">
        <v>489</v>
      </c>
      <c r="G59" s="26" t="s">
        <v>500</v>
      </c>
      <c r="H59" s="26" t="s">
        <v>490</v>
      </c>
      <c r="I59" s="26" t="s">
        <v>491</v>
      </c>
      <c r="J59" s="26" t="s">
        <v>513</v>
      </c>
      <c r="K59" s="26" t="s">
        <v>510</v>
      </c>
      <c r="L59" s="26"/>
      <c r="M59" s="26" t="s">
        <v>590</v>
      </c>
      <c r="N59" s="30"/>
      <c r="O59" s="30">
        <f t="shared" si="17"/>
        <v>3000</v>
      </c>
    </row>
    <row r="60" spans="1:15" ht="23.1" customHeight="1" x14ac:dyDescent="0.25">
      <c r="A60" s="7" t="s">
        <v>452</v>
      </c>
      <c r="B60" s="8" t="s">
        <v>439</v>
      </c>
      <c r="C60" s="29">
        <v>6000</v>
      </c>
      <c r="D60" s="29">
        <v>6000</v>
      </c>
      <c r="E60" s="29">
        <v>6000</v>
      </c>
      <c r="F60" s="26" t="s">
        <v>489</v>
      </c>
      <c r="G60" s="26" t="s">
        <v>500</v>
      </c>
      <c r="H60" s="26" t="s">
        <v>503</v>
      </c>
      <c r="I60" s="26" t="s">
        <v>504</v>
      </c>
      <c r="J60" s="26" t="s">
        <v>504</v>
      </c>
      <c r="K60" s="26" t="s">
        <v>510</v>
      </c>
      <c r="L60" s="26"/>
      <c r="M60" s="26" t="s">
        <v>590</v>
      </c>
      <c r="N60" s="30"/>
      <c r="O60" s="30">
        <f t="shared" si="17"/>
        <v>6000</v>
      </c>
    </row>
    <row r="61" spans="1:15" ht="23.1" customHeight="1" x14ac:dyDescent="0.25">
      <c r="A61" s="5" t="s">
        <v>217</v>
      </c>
      <c r="B61" s="6" t="s">
        <v>303</v>
      </c>
      <c r="C61" s="24">
        <f t="shared" ref="C61:D61" si="18">C62+C63+C64+C65+C66+C67+C68+C69+C70</f>
        <v>296000</v>
      </c>
      <c r="D61" s="24">
        <f t="shared" si="18"/>
        <v>261000</v>
      </c>
      <c r="E61" s="24">
        <f t="shared" ref="E61" si="19">E62+E63+E64+E65+E66+E67+E68+E69+E70</f>
        <v>261000</v>
      </c>
      <c r="F61" s="26"/>
      <c r="G61" s="26"/>
      <c r="H61" s="26"/>
      <c r="I61" s="26"/>
      <c r="J61" s="26"/>
      <c r="K61" s="26" t="s">
        <v>510</v>
      </c>
      <c r="L61" s="26"/>
      <c r="M61" s="26"/>
      <c r="N61" s="30"/>
      <c r="O61" s="28">
        <f t="shared" ref="O61" si="20">O62+O63+O64+O65+O66+O67+O68+O69+O70</f>
        <v>261000</v>
      </c>
    </row>
    <row r="62" spans="1:15" ht="23.1" customHeight="1" x14ac:dyDescent="0.25">
      <c r="A62" s="7" t="s">
        <v>218</v>
      </c>
      <c r="B62" s="8" t="s">
        <v>305</v>
      </c>
      <c r="C62" s="29">
        <v>150000</v>
      </c>
      <c r="D62" s="29">
        <v>150000</v>
      </c>
      <c r="E62" s="29">
        <v>150000</v>
      </c>
      <c r="F62" s="26" t="s">
        <v>501</v>
      </c>
      <c r="G62" s="26" t="s">
        <v>506</v>
      </c>
      <c r="H62" s="26" t="s">
        <v>490</v>
      </c>
      <c r="I62" s="26" t="s">
        <v>496</v>
      </c>
      <c r="J62" s="26" t="s">
        <v>492</v>
      </c>
      <c r="K62" s="26" t="s">
        <v>510</v>
      </c>
      <c r="L62" s="26"/>
      <c r="M62" s="26" t="s">
        <v>590</v>
      </c>
      <c r="N62" s="30"/>
      <c r="O62" s="30">
        <f>+D62</f>
        <v>150000</v>
      </c>
    </row>
    <row r="63" spans="1:15" ht="23.1" customHeight="1" x14ac:dyDescent="0.25">
      <c r="A63" s="7" t="s">
        <v>219</v>
      </c>
      <c r="B63" s="8" t="s">
        <v>307</v>
      </c>
      <c r="C63" s="29">
        <v>6000</v>
      </c>
      <c r="D63" s="29">
        <v>6000</v>
      </c>
      <c r="E63" s="29">
        <v>6000</v>
      </c>
      <c r="F63" s="26" t="s">
        <v>501</v>
      </c>
      <c r="G63" s="26" t="s">
        <v>500</v>
      </c>
      <c r="H63" s="26" t="s">
        <v>490</v>
      </c>
      <c r="I63" s="26" t="s">
        <v>504</v>
      </c>
      <c r="J63" s="26" t="s">
        <v>504</v>
      </c>
      <c r="K63" s="26" t="s">
        <v>510</v>
      </c>
      <c r="L63" s="26"/>
      <c r="M63" s="26" t="s">
        <v>590</v>
      </c>
      <c r="N63" s="30"/>
      <c r="O63" s="30">
        <f t="shared" ref="O63:O70" si="21">+D63</f>
        <v>6000</v>
      </c>
    </row>
    <row r="64" spans="1:15" ht="23.1" customHeight="1" x14ac:dyDescent="0.25">
      <c r="A64" s="7" t="s">
        <v>220</v>
      </c>
      <c r="B64" s="8" t="s">
        <v>309</v>
      </c>
      <c r="C64" s="29">
        <v>21000</v>
      </c>
      <c r="D64" s="29">
        <v>21000</v>
      </c>
      <c r="E64" s="29">
        <v>21000</v>
      </c>
      <c r="F64" s="26" t="s">
        <v>514</v>
      </c>
      <c r="G64" s="26" t="s">
        <v>494</v>
      </c>
      <c r="H64" s="26" t="s">
        <v>490</v>
      </c>
      <c r="I64" s="26" t="s">
        <v>496</v>
      </c>
      <c r="J64" s="26" t="s">
        <v>492</v>
      </c>
      <c r="K64" s="26" t="s">
        <v>510</v>
      </c>
      <c r="L64" s="26"/>
      <c r="M64" s="26" t="s">
        <v>590</v>
      </c>
      <c r="N64" s="30"/>
      <c r="O64" s="30">
        <f t="shared" si="21"/>
        <v>21000</v>
      </c>
    </row>
    <row r="65" spans="1:15" ht="23.1" customHeight="1" x14ac:dyDescent="0.25">
      <c r="A65" s="7" t="s">
        <v>221</v>
      </c>
      <c r="B65" s="8" t="s">
        <v>311</v>
      </c>
      <c r="C65" s="29">
        <v>18000</v>
      </c>
      <c r="D65" s="29">
        <v>18000</v>
      </c>
      <c r="E65" s="29">
        <v>18000</v>
      </c>
      <c r="F65" s="26" t="s">
        <v>497</v>
      </c>
      <c r="G65" s="26" t="s">
        <v>494</v>
      </c>
      <c r="H65" s="26" t="s">
        <v>490</v>
      </c>
      <c r="I65" s="26" t="s">
        <v>491</v>
      </c>
      <c r="J65" s="26" t="s">
        <v>492</v>
      </c>
      <c r="K65" s="26" t="s">
        <v>510</v>
      </c>
      <c r="L65" s="26"/>
      <c r="M65" s="26" t="s">
        <v>590</v>
      </c>
      <c r="N65" s="30"/>
      <c r="O65" s="30">
        <f t="shared" si="21"/>
        <v>18000</v>
      </c>
    </row>
    <row r="66" spans="1:15" ht="23.1" customHeight="1" x14ac:dyDescent="0.25">
      <c r="A66" s="7" t="s">
        <v>222</v>
      </c>
      <c r="B66" s="8" t="s">
        <v>313</v>
      </c>
      <c r="C66" s="29">
        <v>26000</v>
      </c>
      <c r="D66" s="31">
        <v>16000</v>
      </c>
      <c r="E66" s="31">
        <v>16000</v>
      </c>
      <c r="F66" s="26" t="s">
        <v>497</v>
      </c>
      <c r="G66" s="26" t="s">
        <v>494</v>
      </c>
      <c r="H66" s="26" t="s">
        <v>490</v>
      </c>
      <c r="I66" s="26" t="s">
        <v>491</v>
      </c>
      <c r="J66" s="26" t="s">
        <v>492</v>
      </c>
      <c r="K66" s="26" t="s">
        <v>510</v>
      </c>
      <c r="L66" s="26"/>
      <c r="M66" s="26" t="s">
        <v>590</v>
      </c>
      <c r="N66" s="30"/>
      <c r="O66" s="30">
        <f t="shared" si="21"/>
        <v>16000</v>
      </c>
    </row>
    <row r="67" spans="1:15" ht="23.1" customHeight="1" x14ac:dyDescent="0.25">
      <c r="A67" s="7" t="s">
        <v>449</v>
      </c>
      <c r="B67" s="8" t="s">
        <v>315</v>
      </c>
      <c r="C67" s="29">
        <v>35000</v>
      </c>
      <c r="D67" s="31">
        <v>10000</v>
      </c>
      <c r="E67" s="31">
        <v>10000</v>
      </c>
      <c r="F67" s="26" t="s">
        <v>489</v>
      </c>
      <c r="G67" s="26" t="s">
        <v>494</v>
      </c>
      <c r="H67" s="26" t="s">
        <v>490</v>
      </c>
      <c r="I67" s="26" t="s">
        <v>491</v>
      </c>
      <c r="J67" s="26" t="s">
        <v>492</v>
      </c>
      <c r="K67" s="26" t="s">
        <v>510</v>
      </c>
      <c r="L67" s="26"/>
      <c r="M67" s="26" t="s">
        <v>590</v>
      </c>
      <c r="N67" s="30"/>
      <c r="O67" s="30">
        <f t="shared" si="21"/>
        <v>10000</v>
      </c>
    </row>
    <row r="68" spans="1:15" ht="23.1" customHeight="1" x14ac:dyDescent="0.25">
      <c r="A68" s="7" t="s">
        <v>223</v>
      </c>
      <c r="B68" s="8" t="s">
        <v>317</v>
      </c>
      <c r="C68" s="29">
        <v>5000</v>
      </c>
      <c r="D68" s="29">
        <v>5000</v>
      </c>
      <c r="E68" s="29">
        <v>5000</v>
      </c>
      <c r="F68" s="26" t="s">
        <v>497</v>
      </c>
      <c r="G68" s="26" t="s">
        <v>500</v>
      </c>
      <c r="H68" s="26" t="s">
        <v>490</v>
      </c>
      <c r="I68" s="26" t="s">
        <v>491</v>
      </c>
      <c r="J68" s="26" t="s">
        <v>513</v>
      </c>
      <c r="K68" s="26" t="s">
        <v>510</v>
      </c>
      <c r="L68" s="26"/>
      <c r="M68" s="26" t="s">
        <v>590</v>
      </c>
      <c r="N68" s="30"/>
      <c r="O68" s="30">
        <f t="shared" si="21"/>
        <v>5000</v>
      </c>
    </row>
    <row r="69" spans="1:15" ht="23.1" customHeight="1" x14ac:dyDescent="0.25">
      <c r="A69" s="7" t="s">
        <v>224</v>
      </c>
      <c r="B69" s="8" t="s">
        <v>66</v>
      </c>
      <c r="C69" s="29">
        <v>20000</v>
      </c>
      <c r="D69" s="29">
        <v>20000</v>
      </c>
      <c r="E69" s="29">
        <v>20000</v>
      </c>
      <c r="F69" s="26" t="s">
        <v>497</v>
      </c>
      <c r="G69" s="26" t="s">
        <v>494</v>
      </c>
      <c r="H69" s="26" t="s">
        <v>490</v>
      </c>
      <c r="I69" s="26" t="s">
        <v>496</v>
      </c>
      <c r="J69" s="26" t="s">
        <v>492</v>
      </c>
      <c r="K69" s="26" t="s">
        <v>510</v>
      </c>
      <c r="L69" s="26"/>
      <c r="M69" s="26" t="s">
        <v>590</v>
      </c>
      <c r="N69" s="30"/>
      <c r="O69" s="30">
        <f t="shared" si="21"/>
        <v>20000</v>
      </c>
    </row>
    <row r="70" spans="1:15" ht="23.1" customHeight="1" x14ac:dyDescent="0.25">
      <c r="A70" s="7" t="s">
        <v>450</v>
      </c>
      <c r="B70" s="8" t="s">
        <v>320</v>
      </c>
      <c r="C70" s="29">
        <v>15000</v>
      </c>
      <c r="D70" s="29">
        <v>15000</v>
      </c>
      <c r="E70" s="29">
        <v>15000</v>
      </c>
      <c r="F70" s="26" t="s">
        <v>497</v>
      </c>
      <c r="G70" s="26" t="s">
        <v>502</v>
      </c>
      <c r="H70" s="26" t="s">
        <v>503</v>
      </c>
      <c r="I70" s="26" t="s">
        <v>504</v>
      </c>
      <c r="J70" s="26" t="s">
        <v>504</v>
      </c>
      <c r="K70" s="26" t="s">
        <v>510</v>
      </c>
      <c r="L70" s="26"/>
      <c r="M70" s="26" t="s">
        <v>590</v>
      </c>
      <c r="N70" s="30"/>
      <c r="O70" s="30">
        <f t="shared" si="21"/>
        <v>15000</v>
      </c>
    </row>
    <row r="71" spans="1:15" ht="23.1" customHeight="1" x14ac:dyDescent="0.25">
      <c r="A71" s="5" t="s">
        <v>225</v>
      </c>
      <c r="B71" s="6" t="s">
        <v>73</v>
      </c>
      <c r="C71" s="24">
        <f t="shared" ref="C71:D71" si="22">C72+C73+C74</f>
        <v>26000</v>
      </c>
      <c r="D71" s="24">
        <f t="shared" si="22"/>
        <v>26000</v>
      </c>
      <c r="E71" s="24">
        <f t="shared" ref="E71" si="23">E72+E73+E74</f>
        <v>26000</v>
      </c>
      <c r="F71" s="26"/>
      <c r="G71" s="26"/>
      <c r="H71" s="26"/>
      <c r="I71" s="26"/>
      <c r="J71" s="26"/>
      <c r="K71" s="26"/>
      <c r="L71" s="26"/>
      <c r="M71" s="26"/>
      <c r="N71" s="28">
        <f>N72+N73+N74</f>
        <v>6000</v>
      </c>
      <c r="O71" s="28">
        <f>O72+O73+O74</f>
        <v>20000</v>
      </c>
    </row>
    <row r="72" spans="1:15" ht="23.1" customHeight="1" x14ac:dyDescent="0.25">
      <c r="A72" s="7" t="s">
        <v>226</v>
      </c>
      <c r="B72" s="8" t="s">
        <v>74</v>
      </c>
      <c r="C72" s="29">
        <v>10000</v>
      </c>
      <c r="D72" s="29">
        <v>10000</v>
      </c>
      <c r="E72" s="29">
        <v>10000</v>
      </c>
      <c r="F72" s="26" t="s">
        <v>497</v>
      </c>
      <c r="G72" s="26" t="s">
        <v>494</v>
      </c>
      <c r="H72" s="26" t="s">
        <v>490</v>
      </c>
      <c r="I72" s="26" t="s">
        <v>496</v>
      </c>
      <c r="J72" s="26" t="s">
        <v>513</v>
      </c>
      <c r="K72" s="26" t="s">
        <v>523</v>
      </c>
      <c r="L72" s="26"/>
      <c r="M72" s="26" t="s">
        <v>590</v>
      </c>
      <c r="N72" s="30"/>
      <c r="O72" s="30">
        <f>+E72</f>
        <v>10000</v>
      </c>
    </row>
    <row r="73" spans="1:15" ht="23.1" customHeight="1" x14ac:dyDescent="0.25">
      <c r="A73" s="7" t="s">
        <v>227</v>
      </c>
      <c r="B73" s="8" t="s">
        <v>75</v>
      </c>
      <c r="C73" s="29">
        <v>6000</v>
      </c>
      <c r="D73" s="29">
        <v>6000</v>
      </c>
      <c r="E73" s="29">
        <v>6000</v>
      </c>
      <c r="F73" s="26" t="s">
        <v>497</v>
      </c>
      <c r="G73" s="26" t="s">
        <v>500</v>
      </c>
      <c r="H73" s="26" t="s">
        <v>490</v>
      </c>
      <c r="I73" s="26" t="s">
        <v>515</v>
      </c>
      <c r="J73" s="26" t="s">
        <v>516</v>
      </c>
      <c r="K73" s="26" t="s">
        <v>505</v>
      </c>
      <c r="L73" s="26" t="s">
        <v>590</v>
      </c>
      <c r="M73" s="26"/>
      <c r="N73" s="30">
        <f t="shared" ref="N73" si="24">+D73</f>
        <v>6000</v>
      </c>
      <c r="O73" s="30"/>
    </row>
    <row r="74" spans="1:15" ht="23.1" customHeight="1" x14ac:dyDescent="0.25">
      <c r="A74" s="7" t="s">
        <v>451</v>
      </c>
      <c r="B74" s="8" t="s">
        <v>448</v>
      </c>
      <c r="C74" s="29">
        <v>10000</v>
      </c>
      <c r="D74" s="29">
        <v>10000</v>
      </c>
      <c r="E74" s="29">
        <v>10000</v>
      </c>
      <c r="F74" s="26" t="s">
        <v>497</v>
      </c>
      <c r="G74" s="26" t="s">
        <v>494</v>
      </c>
      <c r="H74" s="26" t="s">
        <v>490</v>
      </c>
      <c r="I74" s="26" t="s">
        <v>491</v>
      </c>
      <c r="J74" s="26" t="s">
        <v>492</v>
      </c>
      <c r="K74" s="26" t="s">
        <v>523</v>
      </c>
      <c r="L74" s="26"/>
      <c r="M74" s="26" t="s">
        <v>590</v>
      </c>
      <c r="N74" s="30"/>
      <c r="O74" s="30">
        <f>+E74</f>
        <v>10000</v>
      </c>
    </row>
    <row r="75" spans="1:15" ht="23.1" customHeight="1" x14ac:dyDescent="0.25">
      <c r="A75" s="5" t="s">
        <v>228</v>
      </c>
      <c r="B75" s="6" t="s">
        <v>15</v>
      </c>
      <c r="C75" s="24">
        <v>100000</v>
      </c>
      <c r="D75" s="24">
        <v>100000</v>
      </c>
      <c r="E75" s="24">
        <v>100000</v>
      </c>
      <c r="F75" s="26" t="s">
        <v>517</v>
      </c>
      <c r="G75" s="26" t="s">
        <v>506</v>
      </c>
      <c r="H75" s="26" t="s">
        <v>490</v>
      </c>
      <c r="I75" s="26" t="s">
        <v>515</v>
      </c>
      <c r="J75" s="26" t="s">
        <v>492</v>
      </c>
      <c r="K75" s="26" t="s">
        <v>521</v>
      </c>
      <c r="L75" s="26" t="s">
        <v>590</v>
      </c>
      <c r="M75" s="26"/>
      <c r="N75" s="28">
        <f>+D75</f>
        <v>100000</v>
      </c>
      <c r="O75" s="30"/>
    </row>
    <row r="76" spans="1:15" ht="23.1" customHeight="1" x14ac:dyDescent="0.25">
      <c r="A76" s="5" t="s">
        <v>229</v>
      </c>
      <c r="B76" s="6" t="s">
        <v>76</v>
      </c>
      <c r="C76" s="24">
        <v>30000</v>
      </c>
      <c r="D76" s="24">
        <v>30000</v>
      </c>
      <c r="E76" s="24">
        <v>30000</v>
      </c>
      <c r="F76" s="26" t="s">
        <v>517</v>
      </c>
      <c r="G76" s="26" t="s">
        <v>506</v>
      </c>
      <c r="H76" s="26" t="s">
        <v>490</v>
      </c>
      <c r="I76" s="26" t="s">
        <v>496</v>
      </c>
      <c r="J76" s="26" t="s">
        <v>492</v>
      </c>
      <c r="K76" s="26" t="s">
        <v>510</v>
      </c>
      <c r="L76" s="26"/>
      <c r="M76" s="26" t="s">
        <v>590</v>
      </c>
      <c r="N76" s="30"/>
      <c r="O76" s="28">
        <f>+D76</f>
        <v>30000</v>
      </c>
    </row>
    <row r="77" spans="1:15" ht="23.1" customHeight="1" x14ac:dyDescent="0.25">
      <c r="A77" s="5" t="s">
        <v>230</v>
      </c>
      <c r="B77" s="6" t="s">
        <v>321</v>
      </c>
      <c r="C77" s="24">
        <v>6000</v>
      </c>
      <c r="D77" s="24">
        <v>6000</v>
      </c>
      <c r="E77" s="24">
        <v>6000</v>
      </c>
      <c r="F77" s="26" t="s">
        <v>489</v>
      </c>
      <c r="G77" s="26" t="s">
        <v>500</v>
      </c>
      <c r="H77" s="26" t="s">
        <v>490</v>
      </c>
      <c r="I77" s="26" t="s">
        <v>504</v>
      </c>
      <c r="J77" s="26" t="s">
        <v>504</v>
      </c>
      <c r="K77" s="26" t="s">
        <v>524</v>
      </c>
      <c r="L77" s="26" t="s">
        <v>590</v>
      </c>
      <c r="M77" s="26"/>
      <c r="N77" s="28">
        <f>+D77</f>
        <v>6000</v>
      </c>
      <c r="O77" s="28"/>
    </row>
    <row r="78" spans="1:15" ht="23.1" customHeight="1" x14ac:dyDescent="0.25">
      <c r="A78" s="5" t="s">
        <v>231</v>
      </c>
      <c r="B78" s="6" t="s">
        <v>322</v>
      </c>
      <c r="C78" s="24">
        <v>4000</v>
      </c>
      <c r="D78" s="24">
        <v>4000</v>
      </c>
      <c r="E78" s="24">
        <v>4000</v>
      </c>
      <c r="F78" s="26" t="s">
        <v>518</v>
      </c>
      <c r="G78" s="26" t="s">
        <v>500</v>
      </c>
      <c r="H78" s="26" t="s">
        <v>490</v>
      </c>
      <c r="I78" s="26" t="s">
        <v>496</v>
      </c>
      <c r="J78" s="26" t="s">
        <v>522</v>
      </c>
      <c r="K78" s="26" t="s">
        <v>510</v>
      </c>
      <c r="L78" s="26"/>
      <c r="M78" s="26" t="s">
        <v>590</v>
      </c>
      <c r="N78" s="28"/>
      <c r="O78" s="28">
        <f>+D78</f>
        <v>4000</v>
      </c>
    </row>
    <row r="79" spans="1:15" ht="23.1" customHeight="1" x14ac:dyDescent="0.25">
      <c r="A79" s="5" t="s">
        <v>232</v>
      </c>
      <c r="B79" s="6" t="s">
        <v>108</v>
      </c>
      <c r="C79" s="24">
        <v>10000</v>
      </c>
      <c r="D79" s="24">
        <v>10000</v>
      </c>
      <c r="E79" s="24">
        <v>10000</v>
      </c>
      <c r="F79" s="26" t="s">
        <v>519</v>
      </c>
      <c r="G79" s="26" t="s">
        <v>494</v>
      </c>
      <c r="H79" s="26" t="s">
        <v>490</v>
      </c>
      <c r="I79" s="26" t="s">
        <v>491</v>
      </c>
      <c r="J79" s="26" t="s">
        <v>492</v>
      </c>
      <c r="K79" s="26" t="s">
        <v>524</v>
      </c>
      <c r="L79" s="26" t="s">
        <v>590</v>
      </c>
      <c r="M79" s="26"/>
      <c r="N79" s="28">
        <f>+D79</f>
        <v>10000</v>
      </c>
      <c r="O79" s="28"/>
    </row>
    <row r="80" spans="1:15" ht="23.1" customHeight="1" x14ac:dyDescent="0.25">
      <c r="A80" s="5" t="s">
        <v>233</v>
      </c>
      <c r="B80" s="6" t="s">
        <v>113</v>
      </c>
      <c r="C80" s="24">
        <v>40000</v>
      </c>
      <c r="D80" s="24">
        <v>40000</v>
      </c>
      <c r="E80" s="24">
        <v>40000</v>
      </c>
      <c r="F80" s="26" t="s">
        <v>519</v>
      </c>
      <c r="G80" s="26" t="s">
        <v>494</v>
      </c>
      <c r="H80" s="26" t="s">
        <v>490</v>
      </c>
      <c r="I80" s="26" t="s">
        <v>491</v>
      </c>
      <c r="J80" s="26" t="s">
        <v>492</v>
      </c>
      <c r="K80" s="26" t="s">
        <v>523</v>
      </c>
      <c r="L80" s="26"/>
      <c r="M80" s="26" t="s">
        <v>590</v>
      </c>
      <c r="N80" s="28"/>
      <c r="O80" s="28">
        <f>+D80</f>
        <v>40000</v>
      </c>
    </row>
    <row r="81" spans="1:15" ht="26.4" x14ac:dyDescent="0.25">
      <c r="A81" s="5" t="s">
        <v>234</v>
      </c>
      <c r="B81" s="6" t="s">
        <v>323</v>
      </c>
      <c r="C81" s="24">
        <f t="shared" ref="C81:D81" si="25">C82+C83+C84+C85</f>
        <v>76250</v>
      </c>
      <c r="D81" s="24">
        <f t="shared" si="25"/>
        <v>76250</v>
      </c>
      <c r="E81" s="24">
        <f t="shared" ref="E81" si="26">E82+E83+E84+E85</f>
        <v>76250</v>
      </c>
      <c r="F81" s="26"/>
      <c r="G81" s="26"/>
      <c r="H81" s="26"/>
      <c r="I81" s="26"/>
      <c r="J81" s="26"/>
      <c r="K81" s="26" t="s">
        <v>510</v>
      </c>
      <c r="L81" s="26"/>
      <c r="M81" s="26"/>
      <c r="N81" s="30"/>
      <c r="O81" s="28">
        <f t="shared" ref="O81" si="27">O82+O83+O84+O85</f>
        <v>76250</v>
      </c>
    </row>
    <row r="82" spans="1:15" ht="23.1" customHeight="1" x14ac:dyDescent="0.25">
      <c r="A82" s="7" t="s">
        <v>235</v>
      </c>
      <c r="B82" s="8" t="s">
        <v>325</v>
      </c>
      <c r="C82" s="29">
        <v>36000</v>
      </c>
      <c r="D82" s="29">
        <v>36000</v>
      </c>
      <c r="E82" s="29">
        <v>36000</v>
      </c>
      <c r="F82" s="26" t="s">
        <v>514</v>
      </c>
      <c r="G82" s="26" t="s">
        <v>494</v>
      </c>
      <c r="H82" s="26" t="s">
        <v>490</v>
      </c>
      <c r="I82" s="26" t="s">
        <v>496</v>
      </c>
      <c r="J82" s="26" t="s">
        <v>492</v>
      </c>
      <c r="K82" s="26" t="s">
        <v>510</v>
      </c>
      <c r="L82" s="26"/>
      <c r="M82" s="26" t="s">
        <v>590</v>
      </c>
      <c r="N82" s="30"/>
      <c r="O82" s="30">
        <f>+D82</f>
        <v>36000</v>
      </c>
    </row>
    <row r="83" spans="1:15" ht="23.1" customHeight="1" x14ac:dyDescent="0.25">
      <c r="A83" s="7" t="s">
        <v>236</v>
      </c>
      <c r="B83" s="8" t="s">
        <v>327</v>
      </c>
      <c r="C83" s="29">
        <v>33000</v>
      </c>
      <c r="D83" s="29">
        <v>33000</v>
      </c>
      <c r="E83" s="29">
        <v>33000</v>
      </c>
      <c r="F83" s="26" t="s">
        <v>514</v>
      </c>
      <c r="G83" s="26" t="s">
        <v>494</v>
      </c>
      <c r="H83" s="26" t="s">
        <v>490</v>
      </c>
      <c r="I83" s="26" t="s">
        <v>496</v>
      </c>
      <c r="J83" s="26" t="s">
        <v>492</v>
      </c>
      <c r="K83" s="26" t="s">
        <v>510</v>
      </c>
      <c r="L83" s="26"/>
      <c r="M83" s="26" t="s">
        <v>590</v>
      </c>
      <c r="N83" s="30"/>
      <c r="O83" s="30">
        <f t="shared" ref="O83:O85" si="28">+D83</f>
        <v>33000</v>
      </c>
    </row>
    <row r="84" spans="1:15" ht="23.1" customHeight="1" x14ac:dyDescent="0.25">
      <c r="A84" s="7" t="s">
        <v>237</v>
      </c>
      <c r="B84" s="8" t="s">
        <v>328</v>
      </c>
      <c r="C84" s="29">
        <v>6000</v>
      </c>
      <c r="D84" s="29">
        <v>6000</v>
      </c>
      <c r="E84" s="29">
        <v>6000</v>
      </c>
      <c r="F84" s="26" t="s">
        <v>514</v>
      </c>
      <c r="G84" s="26" t="s">
        <v>500</v>
      </c>
      <c r="H84" s="26" t="s">
        <v>490</v>
      </c>
      <c r="I84" s="26" t="s">
        <v>496</v>
      </c>
      <c r="J84" s="26" t="s">
        <v>522</v>
      </c>
      <c r="K84" s="26" t="s">
        <v>510</v>
      </c>
      <c r="L84" s="26"/>
      <c r="M84" s="26" t="s">
        <v>590</v>
      </c>
      <c r="N84" s="30"/>
      <c r="O84" s="30">
        <f t="shared" si="28"/>
        <v>6000</v>
      </c>
    </row>
    <row r="85" spans="1:15" ht="42" customHeight="1" x14ac:dyDescent="0.25">
      <c r="A85" s="7" t="s">
        <v>238</v>
      </c>
      <c r="B85" s="8" t="s">
        <v>123</v>
      </c>
      <c r="C85" s="29">
        <v>1250</v>
      </c>
      <c r="D85" s="29">
        <v>1250</v>
      </c>
      <c r="E85" s="29">
        <v>1250</v>
      </c>
      <c r="F85" s="26" t="s">
        <v>514</v>
      </c>
      <c r="G85" s="26" t="s">
        <v>500</v>
      </c>
      <c r="H85" s="26" t="s">
        <v>490</v>
      </c>
      <c r="I85" s="26" t="s">
        <v>504</v>
      </c>
      <c r="J85" s="26" t="s">
        <v>504</v>
      </c>
      <c r="K85" s="26" t="s">
        <v>510</v>
      </c>
      <c r="L85" s="26"/>
      <c r="M85" s="26" t="s">
        <v>590</v>
      </c>
      <c r="N85" s="30"/>
      <c r="O85" s="30">
        <f t="shared" si="28"/>
        <v>1250</v>
      </c>
    </row>
    <row r="86" spans="1:15" ht="23.1" customHeight="1" x14ac:dyDescent="0.25">
      <c r="A86" s="5" t="s">
        <v>239</v>
      </c>
      <c r="B86" s="6" t="s">
        <v>329</v>
      </c>
      <c r="C86" s="24">
        <f t="shared" ref="C86" si="29">C89+C88+C87</f>
        <v>12000</v>
      </c>
      <c r="D86" s="24">
        <f>D89+D88+D87</f>
        <v>12000</v>
      </c>
      <c r="E86" s="24">
        <f>E89+E88+E87</f>
        <v>12000</v>
      </c>
      <c r="F86" s="26"/>
      <c r="G86" s="26"/>
      <c r="H86" s="26"/>
      <c r="I86" s="26"/>
      <c r="J86" s="26"/>
      <c r="K86" s="26" t="s">
        <v>510</v>
      </c>
      <c r="L86" s="26"/>
      <c r="M86" s="26"/>
      <c r="N86" s="30"/>
      <c r="O86" s="28">
        <f>O89+O88+O87</f>
        <v>12000</v>
      </c>
    </row>
    <row r="87" spans="1:15" ht="26.4" x14ac:dyDescent="0.25">
      <c r="A87" s="7" t="s">
        <v>240</v>
      </c>
      <c r="B87" s="8" t="s">
        <v>330</v>
      </c>
      <c r="C87" s="29">
        <v>6000</v>
      </c>
      <c r="D87" s="29">
        <v>6000</v>
      </c>
      <c r="E87" s="29">
        <v>6000</v>
      </c>
      <c r="F87" s="26" t="s">
        <v>514</v>
      </c>
      <c r="G87" s="26" t="s">
        <v>500</v>
      </c>
      <c r="H87" s="26" t="s">
        <v>490</v>
      </c>
      <c r="I87" s="26" t="s">
        <v>491</v>
      </c>
      <c r="J87" s="26" t="s">
        <v>522</v>
      </c>
      <c r="K87" s="26" t="s">
        <v>510</v>
      </c>
      <c r="L87" s="26"/>
      <c r="M87" s="26" t="s">
        <v>590</v>
      </c>
      <c r="N87" s="30"/>
      <c r="O87" s="30">
        <f>+D87</f>
        <v>6000</v>
      </c>
    </row>
    <row r="88" spans="1:15" ht="30.75" customHeight="1" x14ac:dyDescent="0.25">
      <c r="A88" s="7" t="s">
        <v>241</v>
      </c>
      <c r="B88" s="8" t="s">
        <v>423</v>
      </c>
      <c r="C88" s="29">
        <v>6000</v>
      </c>
      <c r="D88" s="29">
        <v>6000</v>
      </c>
      <c r="E88" s="29">
        <v>6000</v>
      </c>
      <c r="F88" s="26" t="s">
        <v>514</v>
      </c>
      <c r="G88" s="26" t="s">
        <v>500</v>
      </c>
      <c r="H88" s="26" t="s">
        <v>490</v>
      </c>
      <c r="I88" s="26" t="s">
        <v>491</v>
      </c>
      <c r="J88" s="26" t="s">
        <v>516</v>
      </c>
      <c r="K88" s="26" t="s">
        <v>510</v>
      </c>
      <c r="L88" s="26"/>
      <c r="M88" s="26" t="s">
        <v>590</v>
      </c>
      <c r="N88" s="30"/>
      <c r="O88" s="30">
        <f>+D88</f>
        <v>6000</v>
      </c>
    </row>
    <row r="89" spans="1:15" ht="23.1" customHeight="1" x14ac:dyDescent="0.25">
      <c r="A89" s="7" t="s">
        <v>242</v>
      </c>
      <c r="B89" s="8" t="s">
        <v>124</v>
      </c>
      <c r="C89" s="29"/>
      <c r="D89" s="29"/>
      <c r="E89" s="29"/>
      <c r="F89" s="26"/>
      <c r="G89" s="26"/>
      <c r="H89" s="26"/>
      <c r="I89" s="26"/>
      <c r="J89" s="26"/>
      <c r="K89" s="26"/>
      <c r="L89" s="26"/>
      <c r="M89" s="26"/>
      <c r="N89" s="30"/>
      <c r="O89" s="30"/>
    </row>
    <row r="90" spans="1:15" ht="23.1" customHeight="1" x14ac:dyDescent="0.25">
      <c r="A90" s="5" t="s">
        <v>243</v>
      </c>
      <c r="B90" s="6" t="s">
        <v>331</v>
      </c>
      <c r="C90" s="24">
        <v>20000</v>
      </c>
      <c r="D90" s="24">
        <v>20000</v>
      </c>
      <c r="E90" s="24">
        <v>20000</v>
      </c>
      <c r="F90" s="26" t="s">
        <v>514</v>
      </c>
      <c r="G90" s="26" t="s">
        <v>502</v>
      </c>
      <c r="H90" s="26" t="s">
        <v>503</v>
      </c>
      <c r="I90" s="26" t="s">
        <v>504</v>
      </c>
      <c r="J90" s="26" t="s">
        <v>504</v>
      </c>
      <c r="K90" s="26" t="s">
        <v>529</v>
      </c>
      <c r="L90" s="26"/>
      <c r="M90" s="26" t="s">
        <v>590</v>
      </c>
      <c r="N90" s="28"/>
      <c r="O90" s="28">
        <f>+E90</f>
        <v>20000</v>
      </c>
    </row>
    <row r="91" spans="1:15" ht="23.1" customHeight="1" x14ac:dyDescent="0.25">
      <c r="A91" s="5" t="s">
        <v>246</v>
      </c>
      <c r="B91" s="6" t="s">
        <v>332</v>
      </c>
      <c r="C91" s="24">
        <f t="shared" ref="C91:D91" si="30">C92+C93+C94+C95+C96</f>
        <v>11000</v>
      </c>
      <c r="D91" s="24">
        <f t="shared" si="30"/>
        <v>11000</v>
      </c>
      <c r="E91" s="24">
        <f t="shared" ref="E91" si="31">E92+E93+E94+E95+E96</f>
        <v>11000</v>
      </c>
      <c r="F91" s="26"/>
      <c r="G91" s="26"/>
      <c r="H91" s="26"/>
      <c r="I91" s="26"/>
      <c r="J91" s="26"/>
      <c r="K91" s="26"/>
      <c r="L91" s="26"/>
      <c r="M91" s="26"/>
      <c r="N91" s="30"/>
      <c r="O91" s="28">
        <f t="shared" ref="O91" si="32">O92+O93+O94+O95+O96</f>
        <v>11000</v>
      </c>
    </row>
    <row r="92" spans="1:15" ht="23.1" customHeight="1" x14ac:dyDescent="0.25">
      <c r="A92" s="7" t="s">
        <v>453</v>
      </c>
      <c r="B92" s="8" t="s">
        <v>129</v>
      </c>
      <c r="C92" s="29">
        <v>7000</v>
      </c>
      <c r="D92" s="29">
        <v>7000</v>
      </c>
      <c r="E92" s="29">
        <v>7000</v>
      </c>
      <c r="F92" s="26" t="s">
        <v>499</v>
      </c>
      <c r="G92" s="26" t="s">
        <v>494</v>
      </c>
      <c r="H92" s="26" t="s">
        <v>490</v>
      </c>
      <c r="I92" s="26" t="s">
        <v>496</v>
      </c>
      <c r="J92" s="26" t="s">
        <v>522</v>
      </c>
      <c r="K92" s="26" t="s">
        <v>510</v>
      </c>
      <c r="L92" s="26"/>
      <c r="M92" s="26" t="s">
        <v>590</v>
      </c>
      <c r="N92" s="30"/>
      <c r="O92" s="30">
        <f>+D92</f>
        <v>7000</v>
      </c>
    </row>
    <row r="93" spans="1:15" ht="23.1" customHeight="1" x14ac:dyDescent="0.25">
      <c r="A93" s="7" t="s">
        <v>454</v>
      </c>
      <c r="B93" s="8" t="s">
        <v>130</v>
      </c>
      <c r="C93" s="29"/>
      <c r="D93" s="29"/>
      <c r="E93" s="29"/>
      <c r="F93" s="26"/>
      <c r="G93" s="26"/>
      <c r="H93" s="26"/>
      <c r="I93" s="26"/>
      <c r="J93" s="26"/>
      <c r="K93" s="26"/>
      <c r="L93" s="26"/>
      <c r="M93" s="26"/>
      <c r="N93" s="30"/>
      <c r="O93" s="30"/>
    </row>
    <row r="94" spans="1:15" ht="23.1" customHeight="1" x14ac:dyDescent="0.25">
      <c r="A94" s="7" t="s">
        <v>455</v>
      </c>
      <c r="B94" s="8" t="s">
        <v>131</v>
      </c>
      <c r="C94" s="29"/>
      <c r="D94" s="29"/>
      <c r="E94" s="29"/>
      <c r="F94" s="26"/>
      <c r="G94" s="26"/>
      <c r="H94" s="26"/>
      <c r="I94" s="26"/>
      <c r="J94" s="26"/>
      <c r="K94" s="26"/>
      <c r="L94" s="26"/>
      <c r="M94" s="26"/>
      <c r="N94" s="30"/>
      <c r="O94" s="30"/>
    </row>
    <row r="95" spans="1:15" ht="24.9" customHeight="1" x14ac:dyDescent="0.25">
      <c r="A95" s="7" t="s">
        <v>456</v>
      </c>
      <c r="B95" s="8" t="s">
        <v>333</v>
      </c>
      <c r="C95" s="29">
        <v>1000</v>
      </c>
      <c r="D95" s="29">
        <v>1000</v>
      </c>
      <c r="E95" s="29">
        <v>1000</v>
      </c>
      <c r="F95" s="26" t="s">
        <v>499</v>
      </c>
      <c r="G95" s="26" t="s">
        <v>500</v>
      </c>
      <c r="H95" s="26" t="s">
        <v>490</v>
      </c>
      <c r="I95" s="26" t="s">
        <v>491</v>
      </c>
      <c r="J95" s="26" t="s">
        <v>522</v>
      </c>
      <c r="K95" s="26" t="s">
        <v>510</v>
      </c>
      <c r="L95" s="26"/>
      <c r="M95" s="26" t="s">
        <v>590</v>
      </c>
      <c r="N95" s="30"/>
      <c r="O95" s="30">
        <f>+D95</f>
        <v>1000</v>
      </c>
    </row>
    <row r="96" spans="1:15" ht="23.1" customHeight="1" x14ac:dyDescent="0.25">
      <c r="A96" s="7" t="s">
        <v>457</v>
      </c>
      <c r="B96" s="8" t="s">
        <v>379</v>
      </c>
      <c r="C96" s="29">
        <v>3000</v>
      </c>
      <c r="D96" s="29">
        <v>3000</v>
      </c>
      <c r="E96" s="29">
        <v>3000</v>
      </c>
      <c r="F96" s="26" t="s">
        <v>499</v>
      </c>
      <c r="G96" s="26" t="s">
        <v>500</v>
      </c>
      <c r="H96" s="26" t="s">
        <v>490</v>
      </c>
      <c r="I96" s="26" t="s">
        <v>491</v>
      </c>
      <c r="J96" s="26" t="s">
        <v>492</v>
      </c>
      <c r="K96" s="26" t="s">
        <v>510</v>
      </c>
      <c r="L96" s="26"/>
      <c r="M96" s="26" t="s">
        <v>590</v>
      </c>
      <c r="N96" s="30"/>
      <c r="O96" s="30">
        <f>+D96</f>
        <v>3000</v>
      </c>
    </row>
    <row r="97" spans="1:15" ht="23.1" customHeight="1" x14ac:dyDescent="0.25">
      <c r="A97" s="5" t="s">
        <v>247</v>
      </c>
      <c r="B97" s="6" t="s">
        <v>334</v>
      </c>
      <c r="C97" s="24">
        <v>1000</v>
      </c>
      <c r="D97" s="24">
        <v>1000</v>
      </c>
      <c r="E97" s="24">
        <v>1000</v>
      </c>
      <c r="F97" s="26" t="s">
        <v>499</v>
      </c>
      <c r="G97" s="26" t="s">
        <v>500</v>
      </c>
      <c r="H97" s="26" t="s">
        <v>490</v>
      </c>
      <c r="I97" s="26" t="s">
        <v>496</v>
      </c>
      <c r="J97" s="26" t="s">
        <v>522</v>
      </c>
      <c r="K97" s="26" t="s">
        <v>524</v>
      </c>
      <c r="L97" s="26" t="s">
        <v>590</v>
      </c>
      <c r="M97" s="26"/>
      <c r="N97" s="28">
        <f>+D97</f>
        <v>1000</v>
      </c>
      <c r="O97" s="30"/>
    </row>
    <row r="98" spans="1:15" ht="23.1" customHeight="1" x14ac:dyDescent="0.25">
      <c r="A98" s="5" t="s">
        <v>248</v>
      </c>
      <c r="B98" s="6" t="s">
        <v>428</v>
      </c>
      <c r="C98" s="24">
        <f>C99+C100</f>
        <v>7500</v>
      </c>
      <c r="D98" s="24">
        <f>D99+D100</f>
        <v>7500</v>
      </c>
      <c r="E98" s="24">
        <f>E99+E100</f>
        <v>7500</v>
      </c>
      <c r="F98" s="26"/>
      <c r="G98" s="26"/>
      <c r="H98" s="26"/>
      <c r="I98" s="26"/>
      <c r="J98" s="26"/>
      <c r="K98" s="26"/>
      <c r="L98" s="26"/>
      <c r="M98" s="26"/>
      <c r="N98" s="28">
        <f t="shared" ref="N98:O98" si="33">N99+N100</f>
        <v>2000</v>
      </c>
      <c r="O98" s="28">
        <f t="shared" si="33"/>
        <v>5500</v>
      </c>
    </row>
    <row r="99" spans="1:15" ht="24.9" customHeight="1" x14ac:dyDescent="0.25">
      <c r="A99" s="7" t="s">
        <v>383</v>
      </c>
      <c r="B99" s="8" t="s">
        <v>137</v>
      </c>
      <c r="C99" s="29">
        <v>5500</v>
      </c>
      <c r="D99" s="29">
        <v>5500</v>
      </c>
      <c r="E99" s="29">
        <v>5500</v>
      </c>
      <c r="F99" s="26" t="s">
        <v>499</v>
      </c>
      <c r="G99" s="26" t="s">
        <v>500</v>
      </c>
      <c r="H99" s="26" t="s">
        <v>490</v>
      </c>
      <c r="I99" s="26" t="s">
        <v>491</v>
      </c>
      <c r="J99" s="26" t="s">
        <v>522</v>
      </c>
      <c r="K99" s="26" t="s">
        <v>510</v>
      </c>
      <c r="L99" s="26"/>
      <c r="M99" s="26" t="s">
        <v>590</v>
      </c>
      <c r="N99" s="30"/>
      <c r="O99" s="30">
        <f>+D99</f>
        <v>5500</v>
      </c>
    </row>
    <row r="100" spans="1:15" ht="23.1" customHeight="1" x14ac:dyDescent="0.25">
      <c r="A100" s="7" t="s">
        <v>384</v>
      </c>
      <c r="B100" s="8" t="s">
        <v>429</v>
      </c>
      <c r="C100" s="29">
        <v>2000</v>
      </c>
      <c r="D100" s="29">
        <v>2000</v>
      </c>
      <c r="E100" s="29">
        <v>2000</v>
      </c>
      <c r="F100" s="26" t="s">
        <v>499</v>
      </c>
      <c r="G100" s="26" t="s">
        <v>500</v>
      </c>
      <c r="H100" s="26" t="s">
        <v>490</v>
      </c>
      <c r="I100" s="26" t="s">
        <v>491</v>
      </c>
      <c r="J100" s="26" t="s">
        <v>522</v>
      </c>
      <c r="K100" s="26" t="s">
        <v>524</v>
      </c>
      <c r="L100" s="26" t="s">
        <v>590</v>
      </c>
      <c r="M100" s="26"/>
      <c r="N100" s="30">
        <f>+D100</f>
        <v>2000</v>
      </c>
      <c r="O100" s="30"/>
    </row>
    <row r="101" spans="1:15" ht="23.1" customHeight="1" x14ac:dyDescent="0.25">
      <c r="A101" s="5" t="s">
        <v>249</v>
      </c>
      <c r="B101" s="6" t="s">
        <v>335</v>
      </c>
      <c r="C101" s="24">
        <v>25000</v>
      </c>
      <c r="D101" s="24">
        <v>25000</v>
      </c>
      <c r="E101" s="24">
        <v>25000</v>
      </c>
      <c r="F101" s="26" t="s">
        <v>499</v>
      </c>
      <c r="G101" s="26" t="s">
        <v>568</v>
      </c>
      <c r="H101" s="26" t="s">
        <v>490</v>
      </c>
      <c r="I101" s="26" t="s">
        <v>491</v>
      </c>
      <c r="J101" s="26" t="s">
        <v>512</v>
      </c>
      <c r="K101" s="26" t="s">
        <v>524</v>
      </c>
      <c r="L101" s="26" t="s">
        <v>590</v>
      </c>
      <c r="M101" s="26"/>
      <c r="N101" s="28">
        <f>+D101</f>
        <v>25000</v>
      </c>
      <c r="O101" s="30"/>
    </row>
    <row r="102" spans="1:15" ht="23.1" customHeight="1" x14ac:dyDescent="0.25">
      <c r="A102" s="5" t="s">
        <v>250</v>
      </c>
      <c r="B102" s="6" t="s">
        <v>336</v>
      </c>
      <c r="C102" s="24">
        <v>5000</v>
      </c>
      <c r="D102" s="24">
        <v>5000</v>
      </c>
      <c r="E102" s="24">
        <v>5000</v>
      </c>
      <c r="F102" s="26" t="s">
        <v>499</v>
      </c>
      <c r="G102" s="26" t="s">
        <v>500</v>
      </c>
      <c r="H102" s="26" t="s">
        <v>490</v>
      </c>
      <c r="I102" s="26" t="s">
        <v>496</v>
      </c>
      <c r="J102" s="26" t="s">
        <v>522</v>
      </c>
      <c r="K102" s="26" t="s">
        <v>524</v>
      </c>
      <c r="L102" s="26" t="s">
        <v>590</v>
      </c>
      <c r="M102" s="26"/>
      <c r="N102" s="28">
        <f t="shared" ref="N102:N111" si="34">+D102</f>
        <v>5000</v>
      </c>
      <c r="O102" s="30"/>
    </row>
    <row r="103" spans="1:15" ht="23.1" customHeight="1" x14ac:dyDescent="0.25">
      <c r="A103" s="5" t="s">
        <v>251</v>
      </c>
      <c r="B103" s="6" t="s">
        <v>139</v>
      </c>
      <c r="C103" s="24">
        <v>10000</v>
      </c>
      <c r="D103" s="24">
        <v>10000</v>
      </c>
      <c r="E103" s="24">
        <v>10000</v>
      </c>
      <c r="F103" s="26" t="s">
        <v>526</v>
      </c>
      <c r="G103" s="26" t="s">
        <v>494</v>
      </c>
      <c r="H103" s="26" t="s">
        <v>490</v>
      </c>
      <c r="I103" s="26" t="s">
        <v>504</v>
      </c>
      <c r="J103" s="26" t="s">
        <v>504</v>
      </c>
      <c r="K103" s="26" t="s">
        <v>524</v>
      </c>
      <c r="L103" s="26" t="s">
        <v>590</v>
      </c>
      <c r="M103" s="26"/>
      <c r="N103" s="28">
        <f t="shared" si="34"/>
        <v>10000</v>
      </c>
      <c r="O103" s="30"/>
    </row>
    <row r="104" spans="1:15" ht="23.1" customHeight="1" x14ac:dyDescent="0.25">
      <c r="A104" s="5" t="s">
        <v>252</v>
      </c>
      <c r="B104" s="6" t="s">
        <v>140</v>
      </c>
      <c r="C104" s="24">
        <v>49300</v>
      </c>
      <c r="D104" s="24">
        <v>49300</v>
      </c>
      <c r="E104" s="24">
        <v>49300</v>
      </c>
      <c r="F104" s="26" t="s">
        <v>527</v>
      </c>
      <c r="G104" s="26" t="s">
        <v>494</v>
      </c>
      <c r="H104" s="26" t="s">
        <v>490</v>
      </c>
      <c r="I104" s="26" t="s">
        <v>496</v>
      </c>
      <c r="J104" s="26" t="s">
        <v>512</v>
      </c>
      <c r="K104" s="26" t="s">
        <v>524</v>
      </c>
      <c r="L104" s="26" t="s">
        <v>590</v>
      </c>
      <c r="M104" s="26"/>
      <c r="N104" s="28">
        <f t="shared" si="34"/>
        <v>49300</v>
      </c>
      <c r="O104" s="30"/>
    </row>
    <row r="105" spans="1:15" ht="23.1" customHeight="1" x14ac:dyDescent="0.25">
      <c r="A105" s="5" t="s">
        <v>253</v>
      </c>
      <c r="B105" s="6" t="s">
        <v>141</v>
      </c>
      <c r="C105" s="24">
        <v>800</v>
      </c>
      <c r="D105" s="24">
        <v>800</v>
      </c>
      <c r="E105" s="24">
        <v>800</v>
      </c>
      <c r="F105" s="26" t="s">
        <v>527</v>
      </c>
      <c r="G105" s="26" t="s">
        <v>500</v>
      </c>
      <c r="H105" s="26" t="s">
        <v>490</v>
      </c>
      <c r="I105" s="26" t="s">
        <v>496</v>
      </c>
      <c r="J105" s="26" t="s">
        <v>513</v>
      </c>
      <c r="K105" s="26" t="s">
        <v>524</v>
      </c>
      <c r="L105" s="26" t="s">
        <v>590</v>
      </c>
      <c r="M105" s="26"/>
      <c r="N105" s="28">
        <f t="shared" si="34"/>
        <v>800</v>
      </c>
      <c r="O105" s="30"/>
    </row>
    <row r="106" spans="1:15" ht="23.1" customHeight="1" x14ac:dyDescent="0.25">
      <c r="A106" s="5" t="s">
        <v>254</v>
      </c>
      <c r="B106" s="6" t="s">
        <v>142</v>
      </c>
      <c r="C106" s="24">
        <v>5000</v>
      </c>
      <c r="D106" s="24">
        <v>5000</v>
      </c>
      <c r="E106" s="24">
        <v>5000</v>
      </c>
      <c r="F106" s="26" t="s">
        <v>527</v>
      </c>
      <c r="G106" s="26" t="s">
        <v>500</v>
      </c>
      <c r="H106" s="26" t="s">
        <v>490</v>
      </c>
      <c r="I106" s="26" t="s">
        <v>515</v>
      </c>
      <c r="J106" s="26" t="s">
        <v>513</v>
      </c>
      <c r="K106" s="26" t="s">
        <v>524</v>
      </c>
      <c r="L106" s="26" t="s">
        <v>590</v>
      </c>
      <c r="M106" s="26"/>
      <c r="N106" s="28">
        <f t="shared" si="34"/>
        <v>5000</v>
      </c>
      <c r="O106" s="30"/>
    </row>
    <row r="107" spans="1:15" ht="23.1" customHeight="1" x14ac:dyDescent="0.25">
      <c r="A107" s="5" t="s">
        <v>255</v>
      </c>
      <c r="B107" s="6" t="s">
        <v>143</v>
      </c>
      <c r="C107" s="24">
        <v>5000</v>
      </c>
      <c r="D107" s="24">
        <v>5000</v>
      </c>
      <c r="E107" s="24">
        <v>5000</v>
      </c>
      <c r="F107" s="26" t="s">
        <v>527</v>
      </c>
      <c r="G107" s="26" t="s">
        <v>500</v>
      </c>
      <c r="H107" s="26" t="s">
        <v>490</v>
      </c>
      <c r="I107" s="26" t="s">
        <v>496</v>
      </c>
      <c r="J107" s="26" t="s">
        <v>513</v>
      </c>
      <c r="K107" s="26" t="s">
        <v>524</v>
      </c>
      <c r="L107" s="26" t="s">
        <v>590</v>
      </c>
      <c r="M107" s="26"/>
      <c r="N107" s="28">
        <f t="shared" si="34"/>
        <v>5000</v>
      </c>
      <c r="O107" s="30"/>
    </row>
    <row r="108" spans="1:15" ht="23.1" customHeight="1" x14ac:dyDescent="0.25">
      <c r="A108" s="5" t="s">
        <v>256</v>
      </c>
      <c r="B108" s="6" t="s">
        <v>144</v>
      </c>
      <c r="C108" s="24">
        <v>6000</v>
      </c>
      <c r="D108" s="24">
        <v>6000</v>
      </c>
      <c r="E108" s="24">
        <v>6000</v>
      </c>
      <c r="F108" s="26" t="s">
        <v>527</v>
      </c>
      <c r="G108" s="26" t="s">
        <v>500</v>
      </c>
      <c r="H108" s="26" t="s">
        <v>490</v>
      </c>
      <c r="I108" s="26" t="s">
        <v>515</v>
      </c>
      <c r="J108" s="26" t="s">
        <v>492</v>
      </c>
      <c r="K108" s="26" t="s">
        <v>510</v>
      </c>
      <c r="L108" s="26"/>
      <c r="M108" s="26" t="s">
        <v>590</v>
      </c>
      <c r="N108" s="28"/>
      <c r="O108" s="28">
        <f>+D108</f>
        <v>6000</v>
      </c>
    </row>
    <row r="109" spans="1:15" ht="23.1" customHeight="1" x14ac:dyDescent="0.25">
      <c r="A109" s="5" t="s">
        <v>257</v>
      </c>
      <c r="B109" s="6" t="s">
        <v>420</v>
      </c>
      <c r="C109" s="24">
        <v>6000</v>
      </c>
      <c r="D109" s="24">
        <v>6000</v>
      </c>
      <c r="E109" s="24">
        <v>6000</v>
      </c>
      <c r="F109" s="26" t="s">
        <v>527</v>
      </c>
      <c r="G109" s="26" t="s">
        <v>500</v>
      </c>
      <c r="H109" s="26" t="s">
        <v>490</v>
      </c>
      <c r="I109" s="26" t="s">
        <v>515</v>
      </c>
      <c r="J109" s="26" t="s">
        <v>522</v>
      </c>
      <c r="K109" s="26" t="s">
        <v>524</v>
      </c>
      <c r="L109" s="26" t="s">
        <v>590</v>
      </c>
      <c r="M109" s="26"/>
      <c r="N109" s="28">
        <f t="shared" si="34"/>
        <v>6000</v>
      </c>
      <c r="O109" s="30"/>
    </row>
    <row r="110" spans="1:15" ht="23.1" customHeight="1" x14ac:dyDescent="0.25">
      <c r="A110" s="5" t="s">
        <v>258</v>
      </c>
      <c r="B110" s="6" t="s">
        <v>421</v>
      </c>
      <c r="C110" s="24">
        <v>4000</v>
      </c>
      <c r="D110" s="24">
        <v>4000</v>
      </c>
      <c r="E110" s="24">
        <v>4000</v>
      </c>
      <c r="F110" s="26" t="s">
        <v>527</v>
      </c>
      <c r="G110" s="26" t="s">
        <v>500</v>
      </c>
      <c r="H110" s="26" t="s">
        <v>490</v>
      </c>
      <c r="I110" s="26" t="s">
        <v>504</v>
      </c>
      <c r="J110" s="26" t="s">
        <v>504</v>
      </c>
      <c r="K110" s="26" t="s">
        <v>524</v>
      </c>
      <c r="L110" s="26" t="s">
        <v>590</v>
      </c>
      <c r="M110" s="26"/>
      <c r="N110" s="28">
        <f t="shared" si="34"/>
        <v>4000</v>
      </c>
      <c r="O110" s="30"/>
    </row>
    <row r="111" spans="1:15" ht="23.1" customHeight="1" x14ac:dyDescent="0.25">
      <c r="A111" s="5" t="s">
        <v>259</v>
      </c>
      <c r="B111" s="6" t="s">
        <v>145</v>
      </c>
      <c r="C111" s="24">
        <v>5000</v>
      </c>
      <c r="D111" s="24">
        <v>5000</v>
      </c>
      <c r="E111" s="24">
        <v>5000</v>
      </c>
      <c r="F111" s="26" t="s">
        <v>511</v>
      </c>
      <c r="G111" s="26" t="s">
        <v>500</v>
      </c>
      <c r="H111" s="26" t="s">
        <v>490</v>
      </c>
      <c r="I111" s="26" t="s">
        <v>515</v>
      </c>
      <c r="J111" s="26" t="s">
        <v>492</v>
      </c>
      <c r="K111" s="26" t="s">
        <v>524</v>
      </c>
      <c r="L111" s="26" t="s">
        <v>590</v>
      </c>
      <c r="M111" s="26"/>
      <c r="N111" s="28">
        <f t="shared" si="34"/>
        <v>5000</v>
      </c>
      <c r="O111" s="30"/>
    </row>
    <row r="112" spans="1:15" ht="23.1" customHeight="1" x14ac:dyDescent="0.25">
      <c r="A112" s="5" t="s">
        <v>260</v>
      </c>
      <c r="B112" s="6" t="s">
        <v>337</v>
      </c>
      <c r="C112" s="24">
        <v>2000</v>
      </c>
      <c r="D112" s="24">
        <v>2000</v>
      </c>
      <c r="E112" s="24">
        <v>2000</v>
      </c>
      <c r="F112" s="26" t="s">
        <v>527</v>
      </c>
      <c r="G112" s="26" t="s">
        <v>500</v>
      </c>
      <c r="H112" s="26" t="s">
        <v>490</v>
      </c>
      <c r="I112" s="26" t="s">
        <v>496</v>
      </c>
      <c r="J112" s="26" t="s">
        <v>522</v>
      </c>
      <c r="K112" s="26" t="s">
        <v>529</v>
      </c>
      <c r="L112" s="26"/>
      <c r="M112" s="26" t="s">
        <v>590</v>
      </c>
      <c r="N112" s="28"/>
      <c r="O112" s="28">
        <f>+D112</f>
        <v>2000</v>
      </c>
    </row>
    <row r="113" spans="1:15" ht="23.1" customHeight="1" x14ac:dyDescent="0.25">
      <c r="A113" s="5" t="s">
        <v>261</v>
      </c>
      <c r="B113" s="6" t="s">
        <v>338</v>
      </c>
      <c r="C113" s="24">
        <v>5000</v>
      </c>
      <c r="D113" s="24">
        <v>5000</v>
      </c>
      <c r="E113" s="24">
        <v>5000</v>
      </c>
      <c r="F113" s="26" t="s">
        <v>499</v>
      </c>
      <c r="G113" s="26" t="s">
        <v>500</v>
      </c>
      <c r="H113" s="26" t="s">
        <v>490</v>
      </c>
      <c r="I113" s="26" t="s">
        <v>491</v>
      </c>
      <c r="J113" s="26" t="s">
        <v>522</v>
      </c>
      <c r="K113" s="26" t="s">
        <v>505</v>
      </c>
      <c r="L113" s="26" t="s">
        <v>590</v>
      </c>
      <c r="M113" s="26"/>
      <c r="N113" s="28">
        <f>+D113</f>
        <v>5000</v>
      </c>
      <c r="O113" s="28"/>
    </row>
    <row r="114" spans="1:15" ht="23.1" customHeight="1" x14ac:dyDescent="0.25">
      <c r="A114" s="5" t="s">
        <v>262</v>
      </c>
      <c r="B114" s="6" t="s">
        <v>339</v>
      </c>
      <c r="C114" s="24">
        <v>500</v>
      </c>
      <c r="D114" s="24">
        <v>500</v>
      </c>
      <c r="E114" s="24">
        <v>500</v>
      </c>
      <c r="F114" s="26" t="s">
        <v>497</v>
      </c>
      <c r="G114" s="26" t="s">
        <v>500</v>
      </c>
      <c r="H114" s="26" t="s">
        <v>490</v>
      </c>
      <c r="I114" s="26" t="s">
        <v>504</v>
      </c>
      <c r="J114" s="26" t="s">
        <v>504</v>
      </c>
      <c r="K114" s="26" t="s">
        <v>510</v>
      </c>
      <c r="L114" s="26"/>
      <c r="M114" s="26" t="s">
        <v>590</v>
      </c>
      <c r="N114" s="28"/>
      <c r="O114" s="28">
        <f>+D114</f>
        <v>500</v>
      </c>
    </row>
    <row r="115" spans="1:15" ht="26.4" x14ac:dyDescent="0.25">
      <c r="A115" s="5" t="s">
        <v>263</v>
      </c>
      <c r="B115" s="6" t="s">
        <v>417</v>
      </c>
      <c r="C115" s="24">
        <v>2000</v>
      </c>
      <c r="D115" s="24">
        <v>2000</v>
      </c>
      <c r="E115" s="24">
        <v>2000</v>
      </c>
      <c r="F115" s="26" t="s">
        <v>499</v>
      </c>
      <c r="G115" s="26" t="s">
        <v>500</v>
      </c>
      <c r="H115" s="26" t="s">
        <v>490</v>
      </c>
      <c r="I115" s="26" t="s">
        <v>491</v>
      </c>
      <c r="J115" s="26" t="s">
        <v>522</v>
      </c>
      <c r="K115" s="26" t="s">
        <v>520</v>
      </c>
      <c r="L115" s="26" t="s">
        <v>590</v>
      </c>
      <c r="M115" s="26"/>
      <c r="N115" s="28">
        <f>+D115</f>
        <v>2000</v>
      </c>
      <c r="O115" s="28"/>
    </row>
    <row r="116" spans="1:15" ht="23.1" customHeight="1" x14ac:dyDescent="0.25">
      <c r="A116" s="5" t="s">
        <v>264</v>
      </c>
      <c r="B116" s="6" t="s">
        <v>340</v>
      </c>
      <c r="C116" s="24">
        <v>14000</v>
      </c>
      <c r="D116" s="24">
        <v>14000</v>
      </c>
      <c r="E116" s="24">
        <v>14000</v>
      </c>
      <c r="F116" s="26" t="s">
        <v>528</v>
      </c>
      <c r="G116" s="26" t="s">
        <v>571</v>
      </c>
      <c r="H116" s="26" t="s">
        <v>490</v>
      </c>
      <c r="I116" s="26" t="s">
        <v>515</v>
      </c>
      <c r="J116" s="26" t="s">
        <v>492</v>
      </c>
      <c r="K116" s="26" t="s">
        <v>529</v>
      </c>
      <c r="L116" s="26"/>
      <c r="M116" s="26" t="s">
        <v>590</v>
      </c>
      <c r="N116" s="28"/>
      <c r="O116" s="28">
        <f>+D116</f>
        <v>14000</v>
      </c>
    </row>
    <row r="117" spans="1:15" ht="23.1" customHeight="1" x14ac:dyDescent="0.25">
      <c r="A117" s="5" t="s">
        <v>265</v>
      </c>
      <c r="B117" s="6" t="s">
        <v>161</v>
      </c>
      <c r="C117" s="24">
        <v>12000</v>
      </c>
      <c r="D117" s="24">
        <v>12000</v>
      </c>
      <c r="E117" s="24">
        <v>12000</v>
      </c>
      <c r="F117" s="26" t="s">
        <v>498</v>
      </c>
      <c r="G117" s="26" t="s">
        <v>494</v>
      </c>
      <c r="H117" s="26" t="s">
        <v>490</v>
      </c>
      <c r="I117" s="26" t="s">
        <v>515</v>
      </c>
      <c r="J117" s="26" t="s">
        <v>492</v>
      </c>
      <c r="K117" s="26" t="s">
        <v>510</v>
      </c>
      <c r="L117" s="26"/>
      <c r="M117" s="26" t="s">
        <v>590</v>
      </c>
      <c r="N117" s="30"/>
      <c r="O117" s="28">
        <f>+D117</f>
        <v>12000</v>
      </c>
    </row>
    <row r="118" spans="1:15" ht="23.1" customHeight="1" x14ac:dyDescent="0.25">
      <c r="A118" s="5" t="s">
        <v>266</v>
      </c>
      <c r="B118" s="6" t="s">
        <v>162</v>
      </c>
      <c r="C118" s="24">
        <f t="shared" ref="C118:D118" si="35">C119+C120+C121</f>
        <v>5500</v>
      </c>
      <c r="D118" s="24">
        <f t="shared" si="35"/>
        <v>5500</v>
      </c>
      <c r="E118" s="24">
        <f t="shared" ref="E118" si="36">E119+E120+E121</f>
        <v>5500</v>
      </c>
      <c r="F118" s="26"/>
      <c r="G118" s="26"/>
      <c r="H118" s="26"/>
      <c r="I118" s="26"/>
      <c r="J118" s="26"/>
      <c r="K118" s="26" t="s">
        <v>532</v>
      </c>
      <c r="L118" s="26"/>
      <c r="M118" s="26"/>
      <c r="N118" s="30"/>
      <c r="O118" s="28">
        <f t="shared" ref="O118" si="37">O119+O120+O121</f>
        <v>5500</v>
      </c>
    </row>
    <row r="119" spans="1:15" ht="23.1" customHeight="1" x14ac:dyDescent="0.25">
      <c r="A119" s="7" t="s">
        <v>341</v>
      </c>
      <c r="B119" s="8" t="s">
        <v>163</v>
      </c>
      <c r="C119" s="29">
        <v>1100</v>
      </c>
      <c r="D119" s="29">
        <v>1100</v>
      </c>
      <c r="E119" s="29">
        <v>1100</v>
      </c>
      <c r="F119" s="26" t="s">
        <v>530</v>
      </c>
      <c r="G119" s="26" t="s">
        <v>500</v>
      </c>
      <c r="H119" s="26" t="s">
        <v>490</v>
      </c>
      <c r="I119" s="26" t="s">
        <v>491</v>
      </c>
      <c r="J119" s="26" t="s">
        <v>492</v>
      </c>
      <c r="K119" s="26" t="s">
        <v>532</v>
      </c>
      <c r="L119" s="26"/>
      <c r="M119" s="26" t="s">
        <v>590</v>
      </c>
      <c r="N119" s="30"/>
      <c r="O119" s="30">
        <f>+D119</f>
        <v>1100</v>
      </c>
    </row>
    <row r="120" spans="1:15" ht="23.1" customHeight="1" x14ac:dyDescent="0.25">
      <c r="A120" s="7" t="s">
        <v>342</v>
      </c>
      <c r="B120" s="8" t="s">
        <v>164</v>
      </c>
      <c r="C120" s="29">
        <v>1100</v>
      </c>
      <c r="D120" s="29">
        <v>1100</v>
      </c>
      <c r="E120" s="29">
        <v>1100</v>
      </c>
      <c r="F120" s="26" t="s">
        <v>530</v>
      </c>
      <c r="G120" s="26" t="s">
        <v>500</v>
      </c>
      <c r="H120" s="26" t="s">
        <v>490</v>
      </c>
      <c r="I120" s="26" t="s">
        <v>491</v>
      </c>
      <c r="J120" s="26" t="s">
        <v>492</v>
      </c>
      <c r="K120" s="26" t="s">
        <v>532</v>
      </c>
      <c r="L120" s="26"/>
      <c r="M120" s="26" t="s">
        <v>590</v>
      </c>
      <c r="N120" s="30"/>
      <c r="O120" s="30">
        <f t="shared" ref="O120:O121" si="38">+D120</f>
        <v>1100</v>
      </c>
    </row>
    <row r="121" spans="1:15" ht="23.1" customHeight="1" x14ac:dyDescent="0.25">
      <c r="A121" s="7" t="s">
        <v>343</v>
      </c>
      <c r="B121" s="8" t="s">
        <v>165</v>
      </c>
      <c r="C121" s="29">
        <v>3300</v>
      </c>
      <c r="D121" s="29">
        <v>3300</v>
      </c>
      <c r="E121" s="29">
        <v>3300</v>
      </c>
      <c r="F121" s="26" t="s">
        <v>530</v>
      </c>
      <c r="G121" s="26" t="s">
        <v>500</v>
      </c>
      <c r="H121" s="26" t="s">
        <v>490</v>
      </c>
      <c r="I121" s="26" t="s">
        <v>491</v>
      </c>
      <c r="J121" s="26" t="s">
        <v>492</v>
      </c>
      <c r="K121" s="26" t="s">
        <v>532</v>
      </c>
      <c r="L121" s="26"/>
      <c r="M121" s="26" t="s">
        <v>590</v>
      </c>
      <c r="N121" s="30"/>
      <c r="O121" s="30">
        <f t="shared" si="38"/>
        <v>3300</v>
      </c>
    </row>
    <row r="122" spans="1:15" ht="23.1" customHeight="1" x14ac:dyDescent="0.25">
      <c r="A122" s="5" t="s">
        <v>267</v>
      </c>
      <c r="B122" s="6" t="s">
        <v>167</v>
      </c>
      <c r="C122" s="24">
        <v>1800</v>
      </c>
      <c r="D122" s="24">
        <v>1800</v>
      </c>
      <c r="E122" s="24">
        <v>1800</v>
      </c>
      <c r="F122" s="26" t="s">
        <v>531</v>
      </c>
      <c r="G122" s="26" t="s">
        <v>500</v>
      </c>
      <c r="H122" s="26" t="s">
        <v>490</v>
      </c>
      <c r="I122" s="26" t="s">
        <v>496</v>
      </c>
      <c r="J122" s="26" t="s">
        <v>513</v>
      </c>
      <c r="K122" s="26" t="s">
        <v>533</v>
      </c>
      <c r="L122" s="26"/>
      <c r="M122" s="26" t="s">
        <v>590</v>
      </c>
      <c r="N122" s="30"/>
      <c r="O122" s="28">
        <f>+D122</f>
        <v>1800</v>
      </c>
    </row>
    <row r="123" spans="1:15" ht="23.1" customHeight="1" x14ac:dyDescent="0.25">
      <c r="A123" s="5" t="s">
        <v>268</v>
      </c>
      <c r="B123" s="6" t="s">
        <v>168</v>
      </c>
      <c r="C123" s="24">
        <f t="shared" ref="C123:D123" si="39">C124+C125+C126+C127+C128+C129+C130</f>
        <v>5640</v>
      </c>
      <c r="D123" s="24">
        <f t="shared" si="39"/>
        <v>5640</v>
      </c>
      <c r="E123" s="24">
        <f t="shared" ref="E123" si="40">E124+E125+E126+E127+E128+E129+E130</f>
        <v>5640</v>
      </c>
      <c r="F123" s="26"/>
      <c r="G123" s="26"/>
      <c r="H123" s="26"/>
      <c r="I123" s="26"/>
      <c r="J123" s="26"/>
      <c r="K123" s="26" t="s">
        <v>529</v>
      </c>
      <c r="L123" s="26"/>
      <c r="M123" s="26"/>
      <c r="N123" s="30"/>
      <c r="O123" s="28">
        <f t="shared" ref="O123" si="41">O124+O125+O126+O127+O128+O129+O130</f>
        <v>5640</v>
      </c>
    </row>
    <row r="124" spans="1:15" ht="23.1" customHeight="1" x14ac:dyDescent="0.25">
      <c r="A124" s="7" t="s">
        <v>344</v>
      </c>
      <c r="B124" s="8" t="s">
        <v>345</v>
      </c>
      <c r="C124" s="29">
        <v>550</v>
      </c>
      <c r="D124" s="29">
        <v>550</v>
      </c>
      <c r="E124" s="29">
        <v>550</v>
      </c>
      <c r="F124" s="26" t="s">
        <v>531</v>
      </c>
      <c r="G124" s="26" t="s">
        <v>500</v>
      </c>
      <c r="H124" s="26" t="s">
        <v>490</v>
      </c>
      <c r="I124" s="26" t="s">
        <v>491</v>
      </c>
      <c r="J124" s="26" t="s">
        <v>492</v>
      </c>
      <c r="K124" s="26" t="s">
        <v>529</v>
      </c>
      <c r="L124" s="26"/>
      <c r="M124" s="26" t="s">
        <v>590</v>
      </c>
      <c r="N124" s="30"/>
      <c r="O124" s="30">
        <f>+D124</f>
        <v>550</v>
      </c>
    </row>
    <row r="125" spans="1:15" ht="23.1" customHeight="1" x14ac:dyDescent="0.25">
      <c r="A125" s="7" t="s">
        <v>346</v>
      </c>
      <c r="B125" s="8" t="s">
        <v>347</v>
      </c>
      <c r="C125" s="29">
        <v>250</v>
      </c>
      <c r="D125" s="29">
        <v>250</v>
      </c>
      <c r="E125" s="29">
        <v>250</v>
      </c>
      <c r="F125" s="26" t="s">
        <v>531</v>
      </c>
      <c r="G125" s="26" t="s">
        <v>500</v>
      </c>
      <c r="H125" s="26" t="s">
        <v>490</v>
      </c>
      <c r="I125" s="26" t="s">
        <v>491</v>
      </c>
      <c r="J125" s="26" t="s">
        <v>492</v>
      </c>
      <c r="K125" s="26" t="s">
        <v>529</v>
      </c>
      <c r="L125" s="26"/>
      <c r="M125" s="26" t="s">
        <v>590</v>
      </c>
      <c r="N125" s="30"/>
      <c r="O125" s="30">
        <f t="shared" ref="O125:O130" si="42">+D125</f>
        <v>250</v>
      </c>
    </row>
    <row r="126" spans="1:15" ht="23.1" customHeight="1" x14ac:dyDescent="0.25">
      <c r="A126" s="7" t="s">
        <v>348</v>
      </c>
      <c r="B126" s="8" t="s">
        <v>447</v>
      </c>
      <c r="C126" s="29">
        <v>450</v>
      </c>
      <c r="D126" s="29">
        <v>450</v>
      </c>
      <c r="E126" s="29">
        <v>450</v>
      </c>
      <c r="F126" s="26" t="s">
        <v>531</v>
      </c>
      <c r="G126" s="26" t="s">
        <v>500</v>
      </c>
      <c r="H126" s="26" t="s">
        <v>490</v>
      </c>
      <c r="I126" s="26" t="s">
        <v>491</v>
      </c>
      <c r="J126" s="26" t="s">
        <v>492</v>
      </c>
      <c r="K126" s="26" t="s">
        <v>529</v>
      </c>
      <c r="L126" s="26"/>
      <c r="M126" s="26" t="s">
        <v>590</v>
      </c>
      <c r="N126" s="30"/>
      <c r="O126" s="30">
        <f t="shared" si="42"/>
        <v>450</v>
      </c>
    </row>
    <row r="127" spans="1:15" ht="23.1" customHeight="1" x14ac:dyDescent="0.25">
      <c r="A127" s="7" t="s">
        <v>349</v>
      </c>
      <c r="B127" s="8" t="s">
        <v>350</v>
      </c>
      <c r="C127" s="29">
        <v>3500</v>
      </c>
      <c r="D127" s="29">
        <v>3500</v>
      </c>
      <c r="E127" s="29">
        <v>3500</v>
      </c>
      <c r="F127" s="26" t="s">
        <v>531</v>
      </c>
      <c r="G127" s="26" t="s">
        <v>500</v>
      </c>
      <c r="H127" s="26" t="s">
        <v>490</v>
      </c>
      <c r="I127" s="26" t="s">
        <v>491</v>
      </c>
      <c r="J127" s="26" t="s">
        <v>492</v>
      </c>
      <c r="K127" s="26" t="s">
        <v>529</v>
      </c>
      <c r="L127" s="26"/>
      <c r="M127" s="26" t="s">
        <v>590</v>
      </c>
      <c r="N127" s="30"/>
      <c r="O127" s="30">
        <f t="shared" si="42"/>
        <v>3500</v>
      </c>
    </row>
    <row r="128" spans="1:15" ht="23.1" customHeight="1" x14ac:dyDescent="0.25">
      <c r="A128" s="7" t="s">
        <v>351</v>
      </c>
      <c r="B128" s="8" t="s">
        <v>352</v>
      </c>
      <c r="C128" s="29">
        <v>630</v>
      </c>
      <c r="D128" s="29">
        <v>630</v>
      </c>
      <c r="E128" s="29">
        <v>630</v>
      </c>
      <c r="F128" s="26" t="s">
        <v>531</v>
      </c>
      <c r="G128" s="26" t="s">
        <v>500</v>
      </c>
      <c r="H128" s="26" t="s">
        <v>490</v>
      </c>
      <c r="I128" s="26" t="s">
        <v>491</v>
      </c>
      <c r="J128" s="26" t="s">
        <v>492</v>
      </c>
      <c r="K128" s="26" t="s">
        <v>529</v>
      </c>
      <c r="L128" s="26"/>
      <c r="M128" s="26" t="s">
        <v>590</v>
      </c>
      <c r="N128" s="30"/>
      <c r="O128" s="30">
        <f t="shared" si="42"/>
        <v>630</v>
      </c>
    </row>
    <row r="129" spans="1:15" ht="23.1" customHeight="1" x14ac:dyDescent="0.25">
      <c r="A129" s="7" t="s">
        <v>353</v>
      </c>
      <c r="B129" s="8" t="s">
        <v>354</v>
      </c>
      <c r="C129" s="29">
        <v>140</v>
      </c>
      <c r="D129" s="29">
        <v>140</v>
      </c>
      <c r="E129" s="29">
        <v>140</v>
      </c>
      <c r="F129" s="26" t="s">
        <v>531</v>
      </c>
      <c r="G129" s="26" t="s">
        <v>500</v>
      </c>
      <c r="H129" s="26" t="s">
        <v>490</v>
      </c>
      <c r="I129" s="26" t="s">
        <v>491</v>
      </c>
      <c r="J129" s="26" t="s">
        <v>522</v>
      </c>
      <c r="K129" s="26" t="s">
        <v>529</v>
      </c>
      <c r="L129" s="26"/>
      <c r="M129" s="26" t="s">
        <v>590</v>
      </c>
      <c r="N129" s="30"/>
      <c r="O129" s="30">
        <f t="shared" si="42"/>
        <v>140</v>
      </c>
    </row>
    <row r="130" spans="1:15" ht="23.1" customHeight="1" x14ac:dyDescent="0.25">
      <c r="A130" s="7" t="s">
        <v>355</v>
      </c>
      <c r="B130" s="8" t="s">
        <v>356</v>
      </c>
      <c r="C130" s="29">
        <v>120</v>
      </c>
      <c r="D130" s="29">
        <v>120</v>
      </c>
      <c r="E130" s="29">
        <v>120</v>
      </c>
      <c r="F130" s="26" t="s">
        <v>531</v>
      </c>
      <c r="G130" s="26" t="s">
        <v>500</v>
      </c>
      <c r="H130" s="26" t="s">
        <v>490</v>
      </c>
      <c r="I130" s="26" t="s">
        <v>504</v>
      </c>
      <c r="J130" s="26" t="s">
        <v>504</v>
      </c>
      <c r="K130" s="26" t="s">
        <v>529</v>
      </c>
      <c r="L130" s="26"/>
      <c r="M130" s="26" t="s">
        <v>590</v>
      </c>
      <c r="N130" s="30"/>
      <c r="O130" s="30">
        <f t="shared" si="42"/>
        <v>120</v>
      </c>
    </row>
    <row r="131" spans="1:15" ht="23.1" customHeight="1" x14ac:dyDescent="0.25">
      <c r="A131" s="5" t="s">
        <v>269</v>
      </c>
      <c r="B131" s="6" t="s">
        <v>357</v>
      </c>
      <c r="C131" s="24">
        <v>650</v>
      </c>
      <c r="D131" s="24">
        <v>650</v>
      </c>
      <c r="E131" s="24">
        <v>650</v>
      </c>
      <c r="F131" s="26" t="s">
        <v>527</v>
      </c>
      <c r="G131" s="26" t="s">
        <v>500</v>
      </c>
      <c r="H131" s="26" t="s">
        <v>490</v>
      </c>
      <c r="I131" s="26" t="s">
        <v>515</v>
      </c>
      <c r="J131" s="26" t="s">
        <v>522</v>
      </c>
      <c r="K131" s="26" t="s">
        <v>510</v>
      </c>
      <c r="L131" s="26"/>
      <c r="M131" s="26" t="s">
        <v>590</v>
      </c>
      <c r="N131" s="30"/>
      <c r="O131" s="28">
        <f>+D131</f>
        <v>650</v>
      </c>
    </row>
    <row r="132" spans="1:15" ht="23.1" customHeight="1" x14ac:dyDescent="0.25">
      <c r="A132" s="5" t="s">
        <v>270</v>
      </c>
      <c r="B132" s="6" t="s">
        <v>358</v>
      </c>
      <c r="C132" s="24">
        <v>300</v>
      </c>
      <c r="D132" s="24">
        <v>300</v>
      </c>
      <c r="E132" s="24">
        <v>300</v>
      </c>
      <c r="F132" s="26" t="s">
        <v>527</v>
      </c>
      <c r="G132" s="26" t="s">
        <v>500</v>
      </c>
      <c r="H132" s="26" t="s">
        <v>490</v>
      </c>
      <c r="I132" s="26" t="s">
        <v>491</v>
      </c>
      <c r="J132" s="26" t="s">
        <v>492</v>
      </c>
      <c r="K132" s="26" t="s">
        <v>534</v>
      </c>
      <c r="L132" s="26"/>
      <c r="M132" s="26" t="s">
        <v>590</v>
      </c>
      <c r="N132" s="30"/>
      <c r="O132" s="28">
        <f t="shared" ref="O132:O133" si="43">+D132</f>
        <v>300</v>
      </c>
    </row>
    <row r="133" spans="1:15" s="2" customFormat="1" ht="23.1" customHeight="1" x14ac:dyDescent="0.25">
      <c r="A133" s="5" t="s">
        <v>271</v>
      </c>
      <c r="B133" s="6" t="s">
        <v>359</v>
      </c>
      <c r="C133" s="24">
        <v>110</v>
      </c>
      <c r="D133" s="24">
        <v>110</v>
      </c>
      <c r="E133" s="24">
        <v>110</v>
      </c>
      <c r="F133" s="26" t="s">
        <v>527</v>
      </c>
      <c r="G133" s="26" t="s">
        <v>500</v>
      </c>
      <c r="H133" s="26" t="s">
        <v>490</v>
      </c>
      <c r="I133" s="26" t="s">
        <v>504</v>
      </c>
      <c r="J133" s="26" t="s">
        <v>504</v>
      </c>
      <c r="K133" s="26" t="s">
        <v>510</v>
      </c>
      <c r="L133" s="26"/>
      <c r="M133" s="26" t="s">
        <v>590</v>
      </c>
      <c r="N133" s="30"/>
      <c r="O133" s="28">
        <f t="shared" si="43"/>
        <v>110</v>
      </c>
    </row>
    <row r="134" spans="1:15" s="2" customFormat="1" ht="23.1" customHeight="1" x14ac:dyDescent="0.25">
      <c r="A134" s="5" t="s">
        <v>272</v>
      </c>
      <c r="B134" s="6" t="s">
        <v>416</v>
      </c>
      <c r="C134" s="24">
        <v>6000</v>
      </c>
      <c r="D134" s="24">
        <v>6000</v>
      </c>
      <c r="E134" s="24">
        <v>6000</v>
      </c>
      <c r="F134" s="26" t="s">
        <v>574</v>
      </c>
      <c r="G134" s="26" t="s">
        <v>500</v>
      </c>
      <c r="H134" s="26" t="s">
        <v>490</v>
      </c>
      <c r="I134" s="26" t="s">
        <v>504</v>
      </c>
      <c r="J134" s="26" t="s">
        <v>504</v>
      </c>
      <c r="K134" s="26" t="s">
        <v>524</v>
      </c>
      <c r="L134" s="26" t="s">
        <v>590</v>
      </c>
      <c r="M134" s="26"/>
      <c r="N134" s="28">
        <f>+D134</f>
        <v>6000</v>
      </c>
      <c r="O134" s="30"/>
    </row>
    <row r="135" spans="1:15" ht="23.1" customHeight="1" x14ac:dyDescent="0.25">
      <c r="A135" s="5" t="s">
        <v>273</v>
      </c>
      <c r="B135" s="6" t="s">
        <v>360</v>
      </c>
      <c r="C135" s="24">
        <v>20000</v>
      </c>
      <c r="D135" s="24">
        <v>20000</v>
      </c>
      <c r="E135" s="24">
        <v>20000</v>
      </c>
      <c r="F135" s="26" t="s">
        <v>531</v>
      </c>
      <c r="G135" s="26" t="s">
        <v>494</v>
      </c>
      <c r="H135" s="26" t="s">
        <v>490</v>
      </c>
      <c r="I135" s="26" t="s">
        <v>538</v>
      </c>
      <c r="J135" s="26" t="s">
        <v>492</v>
      </c>
      <c r="K135" s="26" t="s">
        <v>535</v>
      </c>
      <c r="L135" s="26"/>
      <c r="M135" s="26" t="s">
        <v>590</v>
      </c>
      <c r="N135" s="30"/>
      <c r="O135" s="28">
        <f>+D135</f>
        <v>20000</v>
      </c>
    </row>
    <row r="136" spans="1:15" ht="23.1" customHeight="1" x14ac:dyDescent="0.25">
      <c r="A136" s="5" t="s">
        <v>274</v>
      </c>
      <c r="B136" s="6" t="s">
        <v>361</v>
      </c>
      <c r="C136" s="24">
        <v>1500</v>
      </c>
      <c r="D136" s="24">
        <v>1500</v>
      </c>
      <c r="E136" s="24">
        <v>1500</v>
      </c>
      <c r="F136" s="26" t="s">
        <v>531</v>
      </c>
      <c r="G136" s="26" t="s">
        <v>500</v>
      </c>
      <c r="H136" s="26" t="s">
        <v>490</v>
      </c>
      <c r="I136" s="26" t="s">
        <v>496</v>
      </c>
      <c r="J136" s="26" t="s">
        <v>492</v>
      </c>
      <c r="K136" s="26" t="s">
        <v>532</v>
      </c>
      <c r="L136" s="26"/>
      <c r="M136" s="26" t="s">
        <v>590</v>
      </c>
      <c r="N136" s="30"/>
      <c r="O136" s="28">
        <f t="shared" ref="O136:O140" si="44">+D136</f>
        <v>1500</v>
      </c>
    </row>
    <row r="137" spans="1:15" ht="23.1" customHeight="1" x14ac:dyDescent="0.25">
      <c r="A137" s="5" t="s">
        <v>275</v>
      </c>
      <c r="B137" s="6" t="s">
        <v>362</v>
      </c>
      <c r="C137" s="24">
        <v>80000</v>
      </c>
      <c r="D137" s="24">
        <v>80000</v>
      </c>
      <c r="E137" s="24">
        <v>80000</v>
      </c>
      <c r="F137" s="26" t="s">
        <v>508</v>
      </c>
      <c r="G137" s="26" t="s">
        <v>571</v>
      </c>
      <c r="H137" s="26" t="s">
        <v>495</v>
      </c>
      <c r="I137" s="26" t="s">
        <v>515</v>
      </c>
      <c r="J137" s="26" t="s">
        <v>492</v>
      </c>
      <c r="K137" s="26" t="s">
        <v>536</v>
      </c>
      <c r="L137" s="26"/>
      <c r="M137" s="26" t="s">
        <v>590</v>
      </c>
      <c r="N137" s="30"/>
      <c r="O137" s="28">
        <f t="shared" si="44"/>
        <v>80000</v>
      </c>
    </row>
    <row r="138" spans="1:15" s="1" customFormat="1" ht="23.1" customHeight="1" x14ac:dyDescent="0.25">
      <c r="A138" s="5" t="s">
        <v>291</v>
      </c>
      <c r="B138" s="6" t="s">
        <v>363</v>
      </c>
      <c r="C138" s="24">
        <v>50000</v>
      </c>
      <c r="D138" s="24">
        <v>50000</v>
      </c>
      <c r="E138" s="24">
        <v>50000</v>
      </c>
      <c r="F138" s="26" t="s">
        <v>498</v>
      </c>
      <c r="G138" s="26" t="s">
        <v>572</v>
      </c>
      <c r="H138" s="26" t="s">
        <v>495</v>
      </c>
      <c r="I138" s="26" t="s">
        <v>496</v>
      </c>
      <c r="J138" s="26" t="s">
        <v>492</v>
      </c>
      <c r="K138" s="26" t="s">
        <v>510</v>
      </c>
      <c r="L138" s="26"/>
      <c r="M138" s="26" t="s">
        <v>590</v>
      </c>
      <c r="N138" s="30"/>
      <c r="O138" s="28">
        <f t="shared" si="44"/>
        <v>50000</v>
      </c>
    </row>
    <row r="139" spans="1:15" s="1" customFormat="1" ht="23.1" customHeight="1" x14ac:dyDescent="0.25">
      <c r="A139" s="5" t="s">
        <v>292</v>
      </c>
      <c r="B139" s="6" t="s">
        <v>364</v>
      </c>
      <c r="C139" s="24">
        <v>800</v>
      </c>
      <c r="D139" s="24">
        <v>800</v>
      </c>
      <c r="E139" s="24">
        <v>800</v>
      </c>
      <c r="F139" s="26" t="s">
        <v>517</v>
      </c>
      <c r="G139" s="26" t="s">
        <v>500</v>
      </c>
      <c r="H139" s="26" t="s">
        <v>490</v>
      </c>
      <c r="I139" s="26" t="s">
        <v>491</v>
      </c>
      <c r="J139" s="26" t="s">
        <v>522</v>
      </c>
      <c r="K139" s="26" t="s">
        <v>537</v>
      </c>
      <c r="L139" s="26"/>
      <c r="M139" s="26" t="s">
        <v>590</v>
      </c>
      <c r="N139" s="30"/>
      <c r="O139" s="28">
        <f t="shared" si="44"/>
        <v>800</v>
      </c>
    </row>
    <row r="140" spans="1:15" ht="23.1" customHeight="1" x14ac:dyDescent="0.25">
      <c r="A140" s="5" t="s">
        <v>294</v>
      </c>
      <c r="B140" s="6" t="s">
        <v>400</v>
      </c>
      <c r="C140" s="24">
        <v>1200</v>
      </c>
      <c r="D140" s="24">
        <v>1200</v>
      </c>
      <c r="E140" s="24">
        <v>1200</v>
      </c>
      <c r="F140" s="26" t="s">
        <v>531</v>
      </c>
      <c r="G140" s="26" t="s">
        <v>500</v>
      </c>
      <c r="H140" s="26" t="s">
        <v>490</v>
      </c>
      <c r="I140" s="26" t="s">
        <v>491</v>
      </c>
      <c r="J140" s="26" t="s">
        <v>522</v>
      </c>
      <c r="K140" s="26" t="s">
        <v>510</v>
      </c>
      <c r="L140" s="26"/>
      <c r="M140" s="26" t="s">
        <v>590</v>
      </c>
      <c r="N140" s="30"/>
      <c r="O140" s="28">
        <f t="shared" si="44"/>
        <v>1200</v>
      </c>
    </row>
    <row r="141" spans="1:15" ht="23.1" customHeight="1" x14ac:dyDescent="0.25">
      <c r="A141" s="5" t="s">
        <v>295</v>
      </c>
      <c r="B141" s="6" t="s">
        <v>184</v>
      </c>
      <c r="C141" s="24">
        <v>10000</v>
      </c>
      <c r="D141" s="24">
        <v>10000</v>
      </c>
      <c r="E141" s="24">
        <v>10000</v>
      </c>
      <c r="F141" s="26" t="s">
        <v>498</v>
      </c>
      <c r="G141" s="26" t="s">
        <v>502</v>
      </c>
      <c r="H141" s="26" t="s">
        <v>503</v>
      </c>
      <c r="I141" s="26" t="s">
        <v>491</v>
      </c>
      <c r="J141" s="26" t="s">
        <v>513</v>
      </c>
      <c r="K141" s="26" t="s">
        <v>505</v>
      </c>
      <c r="L141" s="26" t="s">
        <v>590</v>
      </c>
      <c r="M141" s="26"/>
      <c r="N141" s="28">
        <f>+D141</f>
        <v>10000</v>
      </c>
      <c r="O141" s="30"/>
    </row>
    <row r="142" spans="1:15" ht="23.1" customHeight="1" x14ac:dyDescent="0.25">
      <c r="A142" s="5" t="s">
        <v>296</v>
      </c>
      <c r="B142" s="6" t="s">
        <v>185</v>
      </c>
      <c r="C142" s="24">
        <v>1000</v>
      </c>
      <c r="D142" s="24">
        <v>1000</v>
      </c>
      <c r="E142" s="24">
        <v>1000</v>
      </c>
      <c r="F142" s="26" t="s">
        <v>498</v>
      </c>
      <c r="G142" s="26" t="s">
        <v>500</v>
      </c>
      <c r="H142" s="26" t="s">
        <v>490</v>
      </c>
      <c r="I142" s="26" t="s">
        <v>504</v>
      </c>
      <c r="J142" s="26" t="s">
        <v>504</v>
      </c>
      <c r="K142" s="26" t="s">
        <v>532</v>
      </c>
      <c r="L142" s="26"/>
      <c r="M142" s="26" t="s">
        <v>590</v>
      </c>
      <c r="N142" s="30"/>
      <c r="O142" s="28">
        <f>+D142</f>
        <v>1000</v>
      </c>
    </row>
    <row r="143" spans="1:15" s="13" customFormat="1" ht="23.1" customHeight="1" x14ac:dyDescent="0.25">
      <c r="A143" s="5" t="s">
        <v>365</v>
      </c>
      <c r="B143" s="6" t="s">
        <v>591</v>
      </c>
      <c r="C143" s="24"/>
      <c r="D143" s="25">
        <v>70000</v>
      </c>
      <c r="E143" s="25">
        <v>70000</v>
      </c>
      <c r="F143" s="26" t="s">
        <v>489</v>
      </c>
      <c r="G143" s="26" t="s">
        <v>506</v>
      </c>
      <c r="H143" s="26" t="s">
        <v>490</v>
      </c>
      <c r="I143" s="26" t="s">
        <v>496</v>
      </c>
      <c r="J143" s="26" t="s">
        <v>492</v>
      </c>
      <c r="K143" s="26" t="s">
        <v>493</v>
      </c>
      <c r="L143" s="26" t="s">
        <v>590</v>
      </c>
      <c r="M143" s="26"/>
      <c r="N143" s="28">
        <f>+D143</f>
        <v>70000</v>
      </c>
      <c r="O143" s="30"/>
    </row>
    <row r="144" spans="1:15" s="13" customFormat="1" ht="23.1" customHeight="1" x14ac:dyDescent="0.25">
      <c r="A144" s="5" t="s">
        <v>391</v>
      </c>
      <c r="B144" s="6" t="s">
        <v>592</v>
      </c>
      <c r="C144" s="24"/>
      <c r="D144" s="25">
        <v>25000</v>
      </c>
      <c r="E144" s="25">
        <v>25000</v>
      </c>
      <c r="F144" s="26" t="s">
        <v>489</v>
      </c>
      <c r="G144" s="26" t="s">
        <v>494</v>
      </c>
      <c r="H144" s="26" t="s">
        <v>490</v>
      </c>
      <c r="I144" s="26" t="s">
        <v>496</v>
      </c>
      <c r="J144" s="26" t="s">
        <v>492</v>
      </c>
      <c r="K144" s="26" t="s">
        <v>493</v>
      </c>
      <c r="L144" s="26" t="s">
        <v>590</v>
      </c>
      <c r="M144" s="26"/>
      <c r="N144" s="28">
        <f t="shared" ref="N144:N146" si="45">+D144</f>
        <v>25000</v>
      </c>
      <c r="O144" s="30"/>
    </row>
    <row r="145" spans="1:15" s="13" customFormat="1" ht="23.1" customHeight="1" x14ac:dyDescent="0.25">
      <c r="A145" s="5" t="s">
        <v>392</v>
      </c>
      <c r="B145" s="6" t="s">
        <v>593</v>
      </c>
      <c r="C145" s="24"/>
      <c r="D145" s="25">
        <v>10000</v>
      </c>
      <c r="E145" s="25">
        <v>10000</v>
      </c>
      <c r="F145" s="26" t="s">
        <v>489</v>
      </c>
      <c r="G145" s="26" t="s">
        <v>494</v>
      </c>
      <c r="H145" s="26" t="s">
        <v>490</v>
      </c>
      <c r="I145" s="26" t="s">
        <v>496</v>
      </c>
      <c r="J145" s="26" t="s">
        <v>492</v>
      </c>
      <c r="K145" s="26" t="s">
        <v>493</v>
      </c>
      <c r="L145" s="26" t="s">
        <v>590</v>
      </c>
      <c r="M145" s="26"/>
      <c r="N145" s="28">
        <f t="shared" si="45"/>
        <v>10000</v>
      </c>
      <c r="O145" s="30"/>
    </row>
    <row r="146" spans="1:15" s="13" customFormat="1" ht="23.1" customHeight="1" x14ac:dyDescent="0.25">
      <c r="A146" s="5" t="s">
        <v>393</v>
      </c>
      <c r="B146" s="6" t="s">
        <v>594</v>
      </c>
      <c r="C146" s="24"/>
      <c r="D146" s="25">
        <v>300000</v>
      </c>
      <c r="E146" s="25">
        <v>300000</v>
      </c>
      <c r="F146" s="26" t="s">
        <v>489</v>
      </c>
      <c r="G146" s="26" t="s">
        <v>506</v>
      </c>
      <c r="H146" s="26" t="s">
        <v>490</v>
      </c>
      <c r="I146" s="26" t="s">
        <v>496</v>
      </c>
      <c r="J146" s="26" t="s">
        <v>492</v>
      </c>
      <c r="K146" s="26" t="s">
        <v>493</v>
      </c>
      <c r="L146" s="26" t="s">
        <v>590</v>
      </c>
      <c r="M146" s="26"/>
      <c r="N146" s="28">
        <f t="shared" si="45"/>
        <v>300000</v>
      </c>
      <c r="O146" s="30"/>
    </row>
    <row r="147" spans="1:15" s="13" customFormat="1" ht="23.1" customHeight="1" x14ac:dyDescent="0.25">
      <c r="A147" s="5" t="s">
        <v>394</v>
      </c>
      <c r="B147" s="6" t="s">
        <v>595</v>
      </c>
      <c r="C147" s="24"/>
      <c r="D147" s="25">
        <v>20000</v>
      </c>
      <c r="E147" s="25">
        <v>20000</v>
      </c>
      <c r="F147" s="26" t="s">
        <v>489</v>
      </c>
      <c r="G147" s="26" t="s">
        <v>494</v>
      </c>
      <c r="H147" s="26" t="s">
        <v>490</v>
      </c>
      <c r="I147" s="26" t="s">
        <v>496</v>
      </c>
      <c r="J147" s="26" t="s">
        <v>492</v>
      </c>
      <c r="K147" s="26" t="s">
        <v>493</v>
      </c>
      <c r="L147" s="26" t="s">
        <v>590</v>
      </c>
      <c r="M147" s="26"/>
      <c r="N147" s="28">
        <f>+D147</f>
        <v>20000</v>
      </c>
      <c r="O147" s="30"/>
    </row>
    <row r="148" spans="1:15" s="13" customFormat="1" ht="23.1" customHeight="1" thickBot="1" x14ac:dyDescent="0.3">
      <c r="A148" s="14" t="s">
        <v>601</v>
      </c>
      <c r="B148" s="15" t="s">
        <v>56</v>
      </c>
      <c r="C148" s="32"/>
      <c r="D148" s="33"/>
      <c r="E148" s="25">
        <v>50000</v>
      </c>
      <c r="F148" s="34"/>
      <c r="G148" s="34"/>
      <c r="H148" s="34"/>
      <c r="I148" s="34"/>
      <c r="J148" s="34"/>
      <c r="K148" s="26" t="s">
        <v>493</v>
      </c>
      <c r="L148" s="34" t="s">
        <v>590</v>
      </c>
      <c r="M148" s="34"/>
      <c r="N148" s="35">
        <f>+E148</f>
        <v>50000</v>
      </c>
      <c r="O148" s="36"/>
    </row>
    <row r="149" spans="1:15" ht="20.100000000000001" customHeight="1" thickTop="1" thickBot="1" x14ac:dyDescent="0.3">
      <c r="A149" s="9"/>
      <c r="B149" s="10" t="s">
        <v>16</v>
      </c>
      <c r="C149" s="20">
        <f t="shared" ref="C149" si="46">C8+C9+C10+C13+C14+C15+C16+C17+C18+C19+C20+C23+C24+C25+C26+C31+C32+C33+C34+C35+C36+C37+C38+C39+C45+C46+C47+C48+C49+C50+C61+C71+C75+C76+C77+C78+C79+C80+C81+C86+C90+C91+C97+C98+C101+C102+C103+C104+C105+C106+C107+C108+C109+C110+C111+C112+C113+C114+C115+C116+C117+C118+C122+C123+C131+C132+C133+C134+C135+C136+C137+C138+C139+C140+C141+C142</f>
        <v>4629600</v>
      </c>
      <c r="D149" s="20">
        <f>D8+D9+D10+D13+D14+D15+D16+D17+D18+D19+D20+D23+D24+D25+D26+D31+D32+D33+D34+D35+D36+D37+D38+D39+D45+D46+D47+D48+D49+D50+D61+D71+D75+D76+D77+D78+D79+D80+D81+D86+D90+D91+D97+D98+D101+D102+D103+D104+D105+D106+D107+D108+D109+D110+D111+D112+D113+D114+D115+D116+D117+D118+D122+D123+D131+D132+D133+D134+D135+D136+D137+D138+D139+D140+D141+D142+D143+D144+D145+D146+D147</f>
        <v>5399600</v>
      </c>
      <c r="E149" s="20">
        <f>E8+E9+E10+E13+E14+E15+E16+E17+E18+E19+E20+E23+E24+E25+E26+E31+E32+E33+E34+E35+E36+E37+E38+E39+E45+E46+E47+E48+E49+E50+E61+E71+E75+E76+E77+E78+E79+E80+E81+E86+E90+E91+E97+E98+E101+E102+E103+E104+E105+E106+E107+E108+E109+E110+E111+E112+E113+E114+E115+E116+E117+E118+E122+E123+E131+E132+E133+E134+E135+E136+E137+E138+E139+E140+E141+E142+E143+E144+E145+E146+E147+E148</f>
        <v>5449600</v>
      </c>
      <c r="F149" s="20"/>
      <c r="G149" s="20"/>
      <c r="H149" s="20"/>
      <c r="I149" s="20"/>
      <c r="J149" s="20"/>
      <c r="K149" s="42"/>
      <c r="L149" s="20"/>
      <c r="M149" s="20"/>
      <c r="N149" s="22">
        <f>N8+N9+N10+N13+N14+N15+N16+N17+N18+N19+N20+N23+N24+N25+N26+N31+N32+N33+N34+N35+N36+N37+N38+N39+N45+N46+N47+N48+N49+N50+N61+N71+N75+N76+N77+N78+N79+N80+N81+N86+N90+N91+N97+N98+N101+N102+N103+N104+N105+N106+N107+N108+N109+N110+N111+N112+N113+N114+N115+N116+N117+N118+N122+N123+N131+N132+N133+N134+N135+N136+N137+N138+N139+N140+N141+N142+N143+N144+N145+N146+N147+N148</f>
        <v>3723100</v>
      </c>
      <c r="O149" s="22">
        <f>O8+O9+O10+O13+O14+O15+O16+O17+O18+O19+O20+O23+O24+O25+O26+O31+O32+O33+O34+O35+O36+O37+O38+O39+O45+O46+O47+O48+O49+O50+O61+O71+O75+O76+O77+O78+O79+O80+O81+O86+O90+O91+O97+O98+O101+O102+O103+O104+O105+O106+O107+O108+O109+O110+O111+O112+O113+O114+O115+O116+O117+O118+O122+O123+O131+O132+O133+O134+O135+O136+O137+O138+O139+O140+O141+O142+O143+O144+O145+O146+O147</f>
        <v>1726500</v>
      </c>
    </row>
    <row r="150" spans="1:15" ht="27.9" customHeight="1" thickTop="1" thickBot="1" x14ac:dyDescent="0.3">
      <c r="A150" s="9" t="s">
        <v>65</v>
      </c>
      <c r="B150" s="10" t="s">
        <v>17</v>
      </c>
      <c r="C150" s="20"/>
      <c r="D150" s="20"/>
      <c r="E150" s="20"/>
      <c r="F150" s="20"/>
      <c r="G150" s="20"/>
      <c r="H150" s="20"/>
      <c r="I150" s="20"/>
      <c r="J150" s="20"/>
      <c r="K150" s="42"/>
      <c r="L150" s="20"/>
      <c r="M150" s="20"/>
      <c r="N150" s="22"/>
      <c r="O150" s="22"/>
    </row>
    <row r="151" spans="1:15" ht="23.1" customHeight="1" thickTop="1" x14ac:dyDescent="0.25">
      <c r="A151" s="5" t="s">
        <v>2</v>
      </c>
      <c r="B151" s="6" t="s">
        <v>59</v>
      </c>
      <c r="C151" s="24">
        <v>2000</v>
      </c>
      <c r="D151" s="24">
        <v>2000</v>
      </c>
      <c r="E151" s="24">
        <v>2000</v>
      </c>
      <c r="F151" s="26" t="s">
        <v>542</v>
      </c>
      <c r="G151" s="26" t="s">
        <v>500</v>
      </c>
      <c r="H151" s="26" t="s">
        <v>490</v>
      </c>
      <c r="I151" s="26" t="s">
        <v>504</v>
      </c>
      <c r="J151" s="26" t="s">
        <v>504</v>
      </c>
      <c r="K151" s="26" t="s">
        <v>575</v>
      </c>
      <c r="L151" s="26"/>
      <c r="M151" s="26" t="s">
        <v>590</v>
      </c>
      <c r="N151" s="30"/>
      <c r="O151" s="28">
        <f>+D151</f>
        <v>2000</v>
      </c>
    </row>
    <row r="152" spans="1:15" ht="26.4" x14ac:dyDescent="0.25">
      <c r="A152" s="5" t="s">
        <v>4</v>
      </c>
      <c r="B152" s="6" t="s">
        <v>52</v>
      </c>
      <c r="C152" s="24">
        <v>1500</v>
      </c>
      <c r="D152" s="24">
        <v>1500</v>
      </c>
      <c r="E152" s="24">
        <v>1500</v>
      </c>
      <c r="F152" s="26" t="s">
        <v>528</v>
      </c>
      <c r="G152" s="26" t="s">
        <v>500</v>
      </c>
      <c r="H152" s="26" t="s">
        <v>490</v>
      </c>
      <c r="I152" s="26" t="s">
        <v>515</v>
      </c>
      <c r="J152" s="26" t="s">
        <v>513</v>
      </c>
      <c r="K152" s="26" t="s">
        <v>576</v>
      </c>
      <c r="L152" s="26"/>
      <c r="M152" s="26" t="s">
        <v>590</v>
      </c>
      <c r="N152" s="30"/>
      <c r="O152" s="28">
        <f t="shared" ref="O152:O170" si="47">+D152</f>
        <v>1500</v>
      </c>
    </row>
    <row r="153" spans="1:15" ht="23.1" customHeight="1" x14ac:dyDescent="0.25">
      <c r="A153" s="5" t="s">
        <v>6</v>
      </c>
      <c r="B153" s="6" t="s">
        <v>53</v>
      </c>
      <c r="C153" s="24">
        <v>1500</v>
      </c>
      <c r="D153" s="24">
        <v>1500</v>
      </c>
      <c r="E153" s="24">
        <v>1500</v>
      </c>
      <c r="F153" s="26" t="s">
        <v>528</v>
      </c>
      <c r="G153" s="26" t="s">
        <v>500</v>
      </c>
      <c r="H153" s="26" t="s">
        <v>490</v>
      </c>
      <c r="I153" s="26" t="s">
        <v>515</v>
      </c>
      <c r="J153" s="26" t="s">
        <v>513</v>
      </c>
      <c r="K153" s="26" t="s">
        <v>577</v>
      </c>
      <c r="L153" s="26"/>
      <c r="M153" s="26" t="s">
        <v>590</v>
      </c>
      <c r="N153" s="30"/>
      <c r="O153" s="28">
        <f t="shared" si="47"/>
        <v>1500</v>
      </c>
    </row>
    <row r="154" spans="1:15" ht="26.4" x14ac:dyDescent="0.25">
      <c r="A154" s="5" t="s">
        <v>8</v>
      </c>
      <c r="B154" s="6" t="s">
        <v>482</v>
      </c>
      <c r="C154" s="24">
        <v>1000</v>
      </c>
      <c r="D154" s="24">
        <v>1000</v>
      </c>
      <c r="E154" s="24">
        <v>1000</v>
      </c>
      <c r="F154" s="26" t="s">
        <v>528</v>
      </c>
      <c r="G154" s="26" t="s">
        <v>500</v>
      </c>
      <c r="H154" s="26" t="s">
        <v>490</v>
      </c>
      <c r="I154" s="26" t="s">
        <v>515</v>
      </c>
      <c r="J154" s="26" t="s">
        <v>513</v>
      </c>
      <c r="K154" s="26" t="s">
        <v>577</v>
      </c>
      <c r="L154" s="26"/>
      <c r="M154" s="26" t="s">
        <v>590</v>
      </c>
      <c r="N154" s="30"/>
      <c r="O154" s="28">
        <f t="shared" si="47"/>
        <v>1000</v>
      </c>
    </row>
    <row r="155" spans="1:15" ht="23.1" customHeight="1" x14ac:dyDescent="0.25">
      <c r="A155" s="5" t="s">
        <v>10</v>
      </c>
      <c r="B155" s="6" t="s">
        <v>54</v>
      </c>
      <c r="C155" s="24">
        <v>500</v>
      </c>
      <c r="D155" s="24">
        <v>500</v>
      </c>
      <c r="E155" s="24">
        <v>500</v>
      </c>
      <c r="F155" s="26" t="s">
        <v>528</v>
      </c>
      <c r="G155" s="26" t="s">
        <v>500</v>
      </c>
      <c r="H155" s="26" t="s">
        <v>490</v>
      </c>
      <c r="I155" s="26" t="s">
        <v>504</v>
      </c>
      <c r="J155" s="26" t="s">
        <v>504</v>
      </c>
      <c r="K155" s="26" t="s">
        <v>533</v>
      </c>
      <c r="L155" s="26"/>
      <c r="M155" s="26" t="s">
        <v>590</v>
      </c>
      <c r="N155" s="30"/>
      <c r="O155" s="28">
        <f t="shared" si="47"/>
        <v>500</v>
      </c>
    </row>
    <row r="156" spans="1:15" ht="23.1" customHeight="1" x14ac:dyDescent="0.25">
      <c r="A156" s="5" t="s">
        <v>12</v>
      </c>
      <c r="B156" s="6" t="s">
        <v>68</v>
      </c>
      <c r="C156" s="24">
        <v>6000</v>
      </c>
      <c r="D156" s="24">
        <v>6000</v>
      </c>
      <c r="E156" s="24">
        <v>6000</v>
      </c>
      <c r="F156" s="26" t="s">
        <v>547</v>
      </c>
      <c r="G156" s="26" t="s">
        <v>500</v>
      </c>
      <c r="H156" s="26" t="s">
        <v>490</v>
      </c>
      <c r="I156" s="26" t="s">
        <v>515</v>
      </c>
      <c r="J156" s="26" t="s">
        <v>513</v>
      </c>
      <c r="K156" s="26" t="s">
        <v>537</v>
      </c>
      <c r="L156" s="26"/>
      <c r="M156" s="26" t="s">
        <v>590</v>
      </c>
      <c r="N156" s="30"/>
      <c r="O156" s="28">
        <f t="shared" si="47"/>
        <v>6000</v>
      </c>
    </row>
    <row r="157" spans="1:15" ht="23.1" customHeight="1" x14ac:dyDescent="0.25">
      <c r="A157" s="5" t="s">
        <v>14</v>
      </c>
      <c r="B157" s="6" t="s">
        <v>72</v>
      </c>
      <c r="C157" s="24">
        <v>20000</v>
      </c>
      <c r="D157" s="24">
        <v>20000</v>
      </c>
      <c r="E157" s="24">
        <v>20000</v>
      </c>
      <c r="F157" s="26" t="s">
        <v>544</v>
      </c>
      <c r="G157" s="26" t="s">
        <v>502</v>
      </c>
      <c r="H157" s="26" t="s">
        <v>503</v>
      </c>
      <c r="I157" s="26" t="s">
        <v>504</v>
      </c>
      <c r="J157" s="26" t="s">
        <v>504</v>
      </c>
      <c r="K157" s="26" t="s">
        <v>525</v>
      </c>
      <c r="L157" s="26"/>
      <c r="M157" s="26" t="s">
        <v>590</v>
      </c>
      <c r="N157" s="30"/>
      <c r="O157" s="28">
        <f t="shared" si="47"/>
        <v>20000</v>
      </c>
    </row>
    <row r="158" spans="1:15" ht="23.1" customHeight="1" x14ac:dyDescent="0.25">
      <c r="A158" s="5" t="s">
        <v>69</v>
      </c>
      <c r="B158" s="6" t="s">
        <v>77</v>
      </c>
      <c r="C158" s="24">
        <f t="shared" ref="C158" si="48">C159+C160+C161+C162+C163+C164</f>
        <v>29000</v>
      </c>
      <c r="D158" s="24">
        <f t="shared" ref="D158:E158" si="49">D159+D160+D161+D162+D163+D164</f>
        <v>29000</v>
      </c>
      <c r="E158" s="24">
        <f t="shared" si="49"/>
        <v>29000</v>
      </c>
      <c r="F158" s="26"/>
      <c r="G158" s="26"/>
      <c r="H158" s="26"/>
      <c r="I158" s="26"/>
      <c r="J158" s="26"/>
      <c r="K158" s="26" t="s">
        <v>533</v>
      </c>
      <c r="L158" s="26"/>
      <c r="M158" s="26"/>
      <c r="N158" s="30"/>
      <c r="O158" s="28">
        <f t="shared" ref="O158" si="50">O159+O160+O161+O162+O163+O164</f>
        <v>29000</v>
      </c>
    </row>
    <row r="159" spans="1:15" ht="23.1" customHeight="1" x14ac:dyDescent="0.25">
      <c r="A159" s="7" t="s">
        <v>372</v>
      </c>
      <c r="B159" s="8" t="s">
        <v>78</v>
      </c>
      <c r="C159" s="29">
        <v>4000</v>
      </c>
      <c r="D159" s="29">
        <v>4000</v>
      </c>
      <c r="E159" s="29">
        <v>4000</v>
      </c>
      <c r="F159" s="26" t="s">
        <v>548</v>
      </c>
      <c r="G159" s="26" t="s">
        <v>500</v>
      </c>
      <c r="H159" s="26" t="s">
        <v>490</v>
      </c>
      <c r="I159" s="26" t="s">
        <v>491</v>
      </c>
      <c r="J159" s="26" t="s">
        <v>492</v>
      </c>
      <c r="K159" s="26" t="s">
        <v>533</v>
      </c>
      <c r="L159" s="26"/>
      <c r="M159" s="26" t="s">
        <v>590</v>
      </c>
      <c r="N159" s="30"/>
      <c r="O159" s="30">
        <f t="shared" si="47"/>
        <v>4000</v>
      </c>
    </row>
    <row r="160" spans="1:15" ht="23.1" customHeight="1" x14ac:dyDescent="0.25">
      <c r="A160" s="7" t="s">
        <v>284</v>
      </c>
      <c r="B160" s="8" t="s">
        <v>79</v>
      </c>
      <c r="C160" s="29">
        <v>6000</v>
      </c>
      <c r="D160" s="29">
        <v>6000</v>
      </c>
      <c r="E160" s="29">
        <v>6000</v>
      </c>
      <c r="F160" s="26" t="s">
        <v>544</v>
      </c>
      <c r="G160" s="26" t="s">
        <v>500</v>
      </c>
      <c r="H160" s="26" t="s">
        <v>490</v>
      </c>
      <c r="I160" s="26" t="s">
        <v>491</v>
      </c>
      <c r="J160" s="26" t="s">
        <v>492</v>
      </c>
      <c r="K160" s="26" t="s">
        <v>533</v>
      </c>
      <c r="L160" s="26"/>
      <c r="M160" s="26" t="s">
        <v>590</v>
      </c>
      <c r="N160" s="30"/>
      <c r="O160" s="30">
        <f t="shared" si="47"/>
        <v>6000</v>
      </c>
    </row>
    <row r="161" spans="1:15" ht="23.1" customHeight="1" x14ac:dyDescent="0.25">
      <c r="A161" s="7" t="s">
        <v>373</v>
      </c>
      <c r="B161" s="8" t="s">
        <v>80</v>
      </c>
      <c r="C161" s="29">
        <v>5000</v>
      </c>
      <c r="D161" s="29">
        <v>5000</v>
      </c>
      <c r="E161" s="29">
        <v>5000</v>
      </c>
      <c r="F161" s="26" t="s">
        <v>544</v>
      </c>
      <c r="G161" s="26" t="s">
        <v>500</v>
      </c>
      <c r="H161" s="26" t="s">
        <v>490</v>
      </c>
      <c r="I161" s="26" t="s">
        <v>491</v>
      </c>
      <c r="J161" s="26" t="s">
        <v>492</v>
      </c>
      <c r="K161" s="26" t="s">
        <v>533</v>
      </c>
      <c r="L161" s="26"/>
      <c r="M161" s="26" t="s">
        <v>590</v>
      </c>
      <c r="N161" s="30"/>
      <c r="O161" s="30">
        <f t="shared" si="47"/>
        <v>5000</v>
      </c>
    </row>
    <row r="162" spans="1:15" ht="23.1" customHeight="1" x14ac:dyDescent="0.25">
      <c r="A162" s="7" t="s">
        <v>374</v>
      </c>
      <c r="B162" s="8" t="s">
        <v>81</v>
      </c>
      <c r="C162" s="29">
        <v>2000</v>
      </c>
      <c r="D162" s="29">
        <v>2000</v>
      </c>
      <c r="E162" s="29">
        <v>2000</v>
      </c>
      <c r="F162" s="26" t="s">
        <v>548</v>
      </c>
      <c r="G162" s="26" t="s">
        <v>500</v>
      </c>
      <c r="H162" s="26" t="s">
        <v>490</v>
      </c>
      <c r="I162" s="26" t="s">
        <v>491</v>
      </c>
      <c r="J162" s="26" t="s">
        <v>492</v>
      </c>
      <c r="K162" s="26" t="s">
        <v>533</v>
      </c>
      <c r="L162" s="26"/>
      <c r="M162" s="26" t="s">
        <v>590</v>
      </c>
      <c r="N162" s="30"/>
      <c r="O162" s="30">
        <f t="shared" si="47"/>
        <v>2000</v>
      </c>
    </row>
    <row r="163" spans="1:15" ht="23.1" customHeight="1" x14ac:dyDescent="0.25">
      <c r="A163" s="7" t="s">
        <v>375</v>
      </c>
      <c r="B163" s="8" t="s">
        <v>82</v>
      </c>
      <c r="C163" s="29">
        <v>6000</v>
      </c>
      <c r="D163" s="29">
        <v>6000</v>
      </c>
      <c r="E163" s="29">
        <v>6000</v>
      </c>
      <c r="F163" s="26" t="s">
        <v>545</v>
      </c>
      <c r="G163" s="26" t="s">
        <v>500</v>
      </c>
      <c r="H163" s="26" t="s">
        <v>490</v>
      </c>
      <c r="I163" s="26" t="s">
        <v>504</v>
      </c>
      <c r="J163" s="26" t="s">
        <v>504</v>
      </c>
      <c r="K163" s="26" t="s">
        <v>533</v>
      </c>
      <c r="L163" s="26"/>
      <c r="M163" s="26" t="s">
        <v>590</v>
      </c>
      <c r="N163" s="30"/>
      <c r="O163" s="30">
        <f t="shared" si="47"/>
        <v>6000</v>
      </c>
    </row>
    <row r="164" spans="1:15" ht="23.1" customHeight="1" x14ac:dyDescent="0.25">
      <c r="A164" s="7" t="s">
        <v>376</v>
      </c>
      <c r="B164" s="8" t="s">
        <v>83</v>
      </c>
      <c r="C164" s="29">
        <v>6000</v>
      </c>
      <c r="D164" s="29">
        <v>6000</v>
      </c>
      <c r="E164" s="29">
        <v>6000</v>
      </c>
      <c r="F164" s="26"/>
      <c r="G164" s="26" t="s">
        <v>500</v>
      </c>
      <c r="H164" s="26" t="s">
        <v>490</v>
      </c>
      <c r="I164" s="26" t="s">
        <v>504</v>
      </c>
      <c r="J164" s="26" t="s">
        <v>504</v>
      </c>
      <c r="K164" s="26" t="s">
        <v>533</v>
      </c>
      <c r="L164" s="26"/>
      <c r="M164" s="26" t="s">
        <v>590</v>
      </c>
      <c r="N164" s="30"/>
      <c r="O164" s="30">
        <f t="shared" si="47"/>
        <v>6000</v>
      </c>
    </row>
    <row r="165" spans="1:15" s="1" customFormat="1" ht="26.4" x14ac:dyDescent="0.25">
      <c r="A165" s="5" t="s">
        <v>187</v>
      </c>
      <c r="B165" s="6" t="s">
        <v>86</v>
      </c>
      <c r="C165" s="24">
        <f t="shared" ref="C165" si="51">C170+C169+C168+C167+C166</f>
        <v>21500</v>
      </c>
      <c r="D165" s="24">
        <f t="shared" ref="D165:E165" si="52">D170+D169+D168+D167+D166</f>
        <v>21500</v>
      </c>
      <c r="E165" s="24">
        <f t="shared" si="52"/>
        <v>21500</v>
      </c>
      <c r="F165" s="26"/>
      <c r="G165" s="26"/>
      <c r="H165" s="26"/>
      <c r="I165" s="26"/>
      <c r="J165" s="26"/>
      <c r="K165" s="26" t="s">
        <v>525</v>
      </c>
      <c r="L165" s="26"/>
      <c r="M165" s="26"/>
      <c r="N165" s="30"/>
      <c r="O165" s="28">
        <f t="shared" ref="O165" si="53">O170+O169+O168+O167+O166</f>
        <v>21500</v>
      </c>
    </row>
    <row r="166" spans="1:15" ht="23.1" customHeight="1" x14ac:dyDescent="0.25">
      <c r="A166" s="7" t="s">
        <v>285</v>
      </c>
      <c r="B166" s="8" t="s">
        <v>87</v>
      </c>
      <c r="C166" s="29">
        <v>6000</v>
      </c>
      <c r="D166" s="29">
        <v>6000</v>
      </c>
      <c r="E166" s="29">
        <v>6000</v>
      </c>
      <c r="F166" s="26" t="s">
        <v>549</v>
      </c>
      <c r="G166" s="26" t="s">
        <v>500</v>
      </c>
      <c r="H166" s="26" t="s">
        <v>490</v>
      </c>
      <c r="I166" s="26" t="s">
        <v>496</v>
      </c>
      <c r="J166" s="26" t="s">
        <v>492</v>
      </c>
      <c r="K166" s="26" t="s">
        <v>525</v>
      </c>
      <c r="L166" s="26"/>
      <c r="M166" s="26" t="s">
        <v>590</v>
      </c>
      <c r="N166" s="30"/>
      <c r="O166" s="30">
        <f t="shared" si="47"/>
        <v>6000</v>
      </c>
    </row>
    <row r="167" spans="1:15" ht="23.1" customHeight="1" x14ac:dyDescent="0.25">
      <c r="A167" s="7" t="s">
        <v>286</v>
      </c>
      <c r="B167" s="8" t="s">
        <v>88</v>
      </c>
      <c r="C167" s="29">
        <v>6000</v>
      </c>
      <c r="D167" s="29">
        <v>6000</v>
      </c>
      <c r="E167" s="29">
        <v>6000</v>
      </c>
      <c r="F167" s="26" t="s">
        <v>544</v>
      </c>
      <c r="G167" s="26" t="s">
        <v>500</v>
      </c>
      <c r="H167" s="26" t="s">
        <v>490</v>
      </c>
      <c r="I167" s="26" t="s">
        <v>491</v>
      </c>
      <c r="J167" s="26" t="s">
        <v>492</v>
      </c>
      <c r="K167" s="26" t="s">
        <v>525</v>
      </c>
      <c r="L167" s="26"/>
      <c r="M167" s="26" t="s">
        <v>590</v>
      </c>
      <c r="N167" s="30"/>
      <c r="O167" s="30">
        <f t="shared" si="47"/>
        <v>6000</v>
      </c>
    </row>
    <row r="168" spans="1:15" ht="23.1" customHeight="1" x14ac:dyDescent="0.25">
      <c r="A168" s="7" t="s">
        <v>287</v>
      </c>
      <c r="B168" s="8" t="s">
        <v>432</v>
      </c>
      <c r="C168" s="29">
        <v>3000</v>
      </c>
      <c r="D168" s="29">
        <v>3000</v>
      </c>
      <c r="E168" s="29">
        <v>3000</v>
      </c>
      <c r="F168" s="26" t="s">
        <v>528</v>
      </c>
      <c r="G168" s="26" t="s">
        <v>500</v>
      </c>
      <c r="H168" s="26" t="s">
        <v>490</v>
      </c>
      <c r="I168" s="26" t="s">
        <v>496</v>
      </c>
      <c r="J168" s="26" t="s">
        <v>492</v>
      </c>
      <c r="K168" s="26" t="s">
        <v>525</v>
      </c>
      <c r="L168" s="26"/>
      <c r="M168" s="26" t="s">
        <v>590</v>
      </c>
      <c r="N168" s="30"/>
      <c r="O168" s="30">
        <f t="shared" si="47"/>
        <v>3000</v>
      </c>
    </row>
    <row r="169" spans="1:15" ht="23.1" customHeight="1" x14ac:dyDescent="0.25">
      <c r="A169" s="7" t="s">
        <v>288</v>
      </c>
      <c r="B169" s="8" t="s">
        <v>89</v>
      </c>
      <c r="C169" s="29">
        <v>5000</v>
      </c>
      <c r="D169" s="29">
        <v>5000</v>
      </c>
      <c r="E169" s="29">
        <v>5000</v>
      </c>
      <c r="F169" s="26" t="s">
        <v>544</v>
      </c>
      <c r="G169" s="26" t="s">
        <v>500</v>
      </c>
      <c r="H169" s="26" t="s">
        <v>490</v>
      </c>
      <c r="I169" s="26" t="s">
        <v>515</v>
      </c>
      <c r="J169" s="26" t="s">
        <v>492</v>
      </c>
      <c r="K169" s="26" t="s">
        <v>525</v>
      </c>
      <c r="L169" s="26"/>
      <c r="M169" s="26" t="s">
        <v>590</v>
      </c>
      <c r="N169" s="30"/>
      <c r="O169" s="30">
        <f t="shared" si="47"/>
        <v>5000</v>
      </c>
    </row>
    <row r="170" spans="1:15" ht="23.1" customHeight="1" x14ac:dyDescent="0.25">
      <c r="A170" s="7" t="s">
        <v>289</v>
      </c>
      <c r="B170" s="8" t="s">
        <v>90</v>
      </c>
      <c r="C170" s="29">
        <v>1500</v>
      </c>
      <c r="D170" s="29">
        <v>1500</v>
      </c>
      <c r="E170" s="29">
        <v>1500</v>
      </c>
      <c r="F170" s="26" t="s">
        <v>544</v>
      </c>
      <c r="G170" s="26" t="s">
        <v>500</v>
      </c>
      <c r="H170" s="26" t="s">
        <v>490</v>
      </c>
      <c r="I170" s="26" t="s">
        <v>491</v>
      </c>
      <c r="J170" s="26" t="s">
        <v>492</v>
      </c>
      <c r="K170" s="26" t="s">
        <v>525</v>
      </c>
      <c r="L170" s="26"/>
      <c r="M170" s="26" t="s">
        <v>590</v>
      </c>
      <c r="N170" s="30"/>
      <c r="O170" s="30">
        <f t="shared" si="47"/>
        <v>1500</v>
      </c>
    </row>
    <row r="171" spans="1:15" ht="23.1" customHeight="1" x14ac:dyDescent="0.25">
      <c r="A171" s="5" t="s">
        <v>189</v>
      </c>
      <c r="B171" s="6" t="s">
        <v>93</v>
      </c>
      <c r="C171" s="24">
        <v>5000</v>
      </c>
      <c r="D171" s="24">
        <v>5000</v>
      </c>
      <c r="E171" s="24">
        <v>5000</v>
      </c>
      <c r="F171" s="26" t="s">
        <v>544</v>
      </c>
      <c r="G171" s="26" t="s">
        <v>500</v>
      </c>
      <c r="H171" s="26" t="s">
        <v>490</v>
      </c>
      <c r="I171" s="26" t="s">
        <v>515</v>
      </c>
      <c r="J171" s="26" t="s">
        <v>492</v>
      </c>
      <c r="K171" s="26" t="s">
        <v>525</v>
      </c>
      <c r="L171" s="26"/>
      <c r="M171" s="26" t="s">
        <v>590</v>
      </c>
      <c r="N171" s="30"/>
      <c r="O171" s="28">
        <f>+D171</f>
        <v>5000</v>
      </c>
    </row>
    <row r="172" spans="1:15" ht="23.1" customHeight="1" x14ac:dyDescent="0.25">
      <c r="A172" s="5" t="s">
        <v>190</v>
      </c>
      <c r="B172" s="6" t="s">
        <v>431</v>
      </c>
      <c r="C172" s="24">
        <v>6000</v>
      </c>
      <c r="D172" s="24">
        <v>6000</v>
      </c>
      <c r="E172" s="24">
        <v>6000</v>
      </c>
      <c r="F172" s="26"/>
      <c r="G172" s="26" t="s">
        <v>500</v>
      </c>
      <c r="H172" s="26" t="s">
        <v>490</v>
      </c>
      <c r="I172" s="26" t="s">
        <v>515</v>
      </c>
      <c r="J172" s="26" t="s">
        <v>492</v>
      </c>
      <c r="K172" s="26" t="s">
        <v>577</v>
      </c>
      <c r="L172" s="26"/>
      <c r="M172" s="26" t="s">
        <v>590</v>
      </c>
      <c r="N172" s="30"/>
      <c r="O172" s="28">
        <f t="shared" ref="O172:O178" si="54">+D172</f>
        <v>6000</v>
      </c>
    </row>
    <row r="173" spans="1:15" ht="23.1" customHeight="1" x14ac:dyDescent="0.25">
      <c r="A173" s="5" t="s">
        <v>191</v>
      </c>
      <c r="B173" s="6" t="s">
        <v>94</v>
      </c>
      <c r="C173" s="24">
        <v>1000</v>
      </c>
      <c r="D173" s="24">
        <v>1000</v>
      </c>
      <c r="E173" s="24">
        <v>1000</v>
      </c>
      <c r="F173" s="26" t="s">
        <v>544</v>
      </c>
      <c r="G173" s="26" t="s">
        <v>500</v>
      </c>
      <c r="H173" s="26" t="s">
        <v>490</v>
      </c>
      <c r="I173" s="26" t="s">
        <v>515</v>
      </c>
      <c r="J173" s="26" t="s">
        <v>492</v>
      </c>
      <c r="K173" s="26" t="s">
        <v>525</v>
      </c>
      <c r="L173" s="26"/>
      <c r="M173" s="26" t="s">
        <v>590</v>
      </c>
      <c r="N173" s="30"/>
      <c r="O173" s="28">
        <f t="shared" si="54"/>
        <v>1000</v>
      </c>
    </row>
    <row r="174" spans="1:15" ht="23.1" customHeight="1" x14ac:dyDescent="0.25">
      <c r="A174" s="5" t="s">
        <v>196</v>
      </c>
      <c r="B174" s="6" t="s">
        <v>95</v>
      </c>
      <c r="C174" s="24">
        <v>6000</v>
      </c>
      <c r="D174" s="24">
        <v>6000</v>
      </c>
      <c r="E174" s="24">
        <v>6000</v>
      </c>
      <c r="F174" s="26" t="s">
        <v>543</v>
      </c>
      <c r="G174" s="26" t="s">
        <v>500</v>
      </c>
      <c r="H174" s="26" t="s">
        <v>490</v>
      </c>
      <c r="I174" s="26" t="s">
        <v>496</v>
      </c>
      <c r="J174" s="26" t="s">
        <v>492</v>
      </c>
      <c r="K174" s="26" t="s">
        <v>529</v>
      </c>
      <c r="L174" s="26"/>
      <c r="M174" s="26" t="s">
        <v>590</v>
      </c>
      <c r="N174" s="30"/>
      <c r="O174" s="28">
        <f t="shared" si="54"/>
        <v>6000</v>
      </c>
    </row>
    <row r="175" spans="1:15" ht="23.1" customHeight="1" x14ac:dyDescent="0.25">
      <c r="A175" s="5" t="s">
        <v>197</v>
      </c>
      <c r="B175" s="6" t="s">
        <v>96</v>
      </c>
      <c r="C175" s="24">
        <v>32000</v>
      </c>
      <c r="D175" s="24">
        <v>32000</v>
      </c>
      <c r="E175" s="24">
        <v>32000</v>
      </c>
      <c r="F175" s="26" t="s">
        <v>543</v>
      </c>
      <c r="G175" s="26" t="s">
        <v>494</v>
      </c>
      <c r="H175" s="26" t="s">
        <v>490</v>
      </c>
      <c r="I175" s="26" t="s">
        <v>496</v>
      </c>
      <c r="J175" s="26" t="s">
        <v>513</v>
      </c>
      <c r="K175" s="26" t="s">
        <v>529</v>
      </c>
      <c r="L175" s="26"/>
      <c r="M175" s="26" t="s">
        <v>590</v>
      </c>
      <c r="N175" s="30"/>
      <c r="O175" s="28">
        <f t="shared" si="54"/>
        <v>32000</v>
      </c>
    </row>
    <row r="176" spans="1:15" ht="26.4" x14ac:dyDescent="0.25">
      <c r="A176" s="5" t="s">
        <v>198</v>
      </c>
      <c r="B176" s="6" t="s">
        <v>97</v>
      </c>
      <c r="C176" s="24">
        <v>6000</v>
      </c>
      <c r="D176" s="24">
        <v>6000</v>
      </c>
      <c r="E176" s="24">
        <v>6000</v>
      </c>
      <c r="F176" s="26" t="s">
        <v>543</v>
      </c>
      <c r="G176" s="26" t="s">
        <v>500</v>
      </c>
      <c r="H176" s="26" t="s">
        <v>490</v>
      </c>
      <c r="I176" s="26" t="s">
        <v>491</v>
      </c>
      <c r="J176" s="26" t="s">
        <v>492</v>
      </c>
      <c r="K176" s="26" t="s">
        <v>529</v>
      </c>
      <c r="L176" s="26"/>
      <c r="M176" s="26" t="s">
        <v>590</v>
      </c>
      <c r="N176" s="30"/>
      <c r="O176" s="28">
        <f t="shared" si="54"/>
        <v>6000</v>
      </c>
    </row>
    <row r="177" spans="1:15" ht="23.1" customHeight="1" x14ac:dyDescent="0.25">
      <c r="A177" s="5" t="s">
        <v>203</v>
      </c>
      <c r="B177" s="6" t="s">
        <v>98</v>
      </c>
      <c r="C177" s="24">
        <v>50000</v>
      </c>
      <c r="D177" s="24">
        <v>50000</v>
      </c>
      <c r="E177" s="24">
        <v>50000</v>
      </c>
      <c r="F177" s="26" t="s">
        <v>550</v>
      </c>
      <c r="G177" s="26" t="s">
        <v>572</v>
      </c>
      <c r="H177" s="26" t="s">
        <v>495</v>
      </c>
      <c r="I177" s="26" t="s">
        <v>491</v>
      </c>
      <c r="J177" s="26" t="s">
        <v>492</v>
      </c>
      <c r="K177" s="26" t="s">
        <v>578</v>
      </c>
      <c r="L177" s="26"/>
      <c r="M177" s="26" t="s">
        <v>590</v>
      </c>
      <c r="N177" s="30"/>
      <c r="O177" s="28">
        <f t="shared" si="54"/>
        <v>50000</v>
      </c>
    </row>
    <row r="178" spans="1:15" ht="23.1" customHeight="1" x14ac:dyDescent="0.25">
      <c r="A178" s="11" t="s">
        <v>204</v>
      </c>
      <c r="B178" s="6" t="s">
        <v>99</v>
      </c>
      <c r="C178" s="24">
        <v>1000</v>
      </c>
      <c r="D178" s="24">
        <v>1000</v>
      </c>
      <c r="E178" s="24">
        <v>1000</v>
      </c>
      <c r="F178" s="26" t="s">
        <v>548</v>
      </c>
      <c r="G178" s="26" t="s">
        <v>500</v>
      </c>
      <c r="H178" s="26" t="s">
        <v>490</v>
      </c>
      <c r="I178" s="26" t="s">
        <v>491</v>
      </c>
      <c r="J178" s="26" t="s">
        <v>492</v>
      </c>
      <c r="K178" s="26" t="s">
        <v>576</v>
      </c>
      <c r="L178" s="26"/>
      <c r="M178" s="26" t="s">
        <v>590</v>
      </c>
      <c r="N178" s="30"/>
      <c r="O178" s="28">
        <f t="shared" si="54"/>
        <v>1000</v>
      </c>
    </row>
    <row r="179" spans="1:15" ht="23.1" customHeight="1" x14ac:dyDescent="0.25">
      <c r="A179" s="5" t="s">
        <v>205</v>
      </c>
      <c r="B179" s="6" t="s">
        <v>100</v>
      </c>
      <c r="C179" s="24">
        <f t="shared" ref="C179" si="55">C180+C181+C182+C183</f>
        <v>23500</v>
      </c>
      <c r="D179" s="24">
        <f t="shared" ref="D179:E179" si="56">D180+D181+D182+D183</f>
        <v>23500</v>
      </c>
      <c r="E179" s="24">
        <f t="shared" si="56"/>
        <v>23500</v>
      </c>
      <c r="F179" s="26"/>
      <c r="G179" s="26"/>
      <c r="H179" s="26"/>
      <c r="I179" s="26"/>
      <c r="J179" s="26"/>
      <c r="K179" s="26" t="s">
        <v>534</v>
      </c>
      <c r="L179" s="26"/>
      <c r="M179" s="26"/>
      <c r="N179" s="30"/>
      <c r="O179" s="28">
        <f t="shared" ref="O179" si="57">O180+O181+O182+O183</f>
        <v>23500</v>
      </c>
    </row>
    <row r="180" spans="1:15" ht="23.1" customHeight="1" x14ac:dyDescent="0.25">
      <c r="A180" s="7" t="s">
        <v>459</v>
      </c>
      <c r="B180" s="8" t="s">
        <v>101</v>
      </c>
      <c r="C180" s="29">
        <v>400</v>
      </c>
      <c r="D180" s="29">
        <v>400</v>
      </c>
      <c r="E180" s="29">
        <v>400</v>
      </c>
      <c r="F180" s="26" t="s">
        <v>551</v>
      </c>
      <c r="G180" s="26" t="s">
        <v>566</v>
      </c>
      <c r="H180" s="26" t="s">
        <v>490</v>
      </c>
      <c r="I180" s="26" t="s">
        <v>491</v>
      </c>
      <c r="J180" s="26" t="s">
        <v>513</v>
      </c>
      <c r="K180" s="26" t="s">
        <v>534</v>
      </c>
      <c r="L180" s="26"/>
      <c r="M180" s="26" t="s">
        <v>590</v>
      </c>
      <c r="N180" s="30"/>
      <c r="O180" s="30">
        <f>+D180</f>
        <v>400</v>
      </c>
    </row>
    <row r="181" spans="1:15" ht="23.1" customHeight="1" x14ac:dyDescent="0.25">
      <c r="A181" s="7" t="s">
        <v>460</v>
      </c>
      <c r="B181" s="8" t="s">
        <v>102</v>
      </c>
      <c r="C181" s="29">
        <v>3700</v>
      </c>
      <c r="D181" s="29">
        <v>3700</v>
      </c>
      <c r="E181" s="29">
        <v>3700</v>
      </c>
      <c r="F181" s="26" t="s">
        <v>551</v>
      </c>
      <c r="G181" s="26" t="s">
        <v>566</v>
      </c>
      <c r="H181" s="26" t="s">
        <v>490</v>
      </c>
      <c r="I181" s="26" t="s">
        <v>491</v>
      </c>
      <c r="J181" s="26" t="s">
        <v>513</v>
      </c>
      <c r="K181" s="26" t="s">
        <v>534</v>
      </c>
      <c r="L181" s="26"/>
      <c r="M181" s="26" t="s">
        <v>590</v>
      </c>
      <c r="N181" s="30"/>
      <c r="O181" s="30">
        <f t="shared" ref="O181:O182" si="58">+D181</f>
        <v>3700</v>
      </c>
    </row>
    <row r="182" spans="1:15" ht="23.1" customHeight="1" x14ac:dyDescent="0.25">
      <c r="A182" s="7" t="s">
        <v>461</v>
      </c>
      <c r="B182" s="8" t="s">
        <v>103</v>
      </c>
      <c r="C182" s="29">
        <v>19400</v>
      </c>
      <c r="D182" s="29">
        <v>19400</v>
      </c>
      <c r="E182" s="29">
        <v>19400</v>
      </c>
      <c r="F182" s="26" t="s">
        <v>551</v>
      </c>
      <c r="G182" s="26" t="s">
        <v>566</v>
      </c>
      <c r="H182" s="26" t="s">
        <v>490</v>
      </c>
      <c r="I182" s="26" t="s">
        <v>491</v>
      </c>
      <c r="J182" s="26" t="s">
        <v>513</v>
      </c>
      <c r="K182" s="26" t="s">
        <v>534</v>
      </c>
      <c r="L182" s="26"/>
      <c r="M182" s="26" t="s">
        <v>590</v>
      </c>
      <c r="N182" s="30"/>
      <c r="O182" s="30">
        <f t="shared" si="58"/>
        <v>19400</v>
      </c>
    </row>
    <row r="183" spans="1:15" ht="23.1" customHeight="1" x14ac:dyDescent="0.25">
      <c r="A183" s="7" t="s">
        <v>462</v>
      </c>
      <c r="B183" s="8" t="s">
        <v>104</v>
      </c>
      <c r="C183" s="29"/>
      <c r="D183" s="29"/>
      <c r="E183" s="29"/>
      <c r="F183" s="26"/>
      <c r="G183" s="26"/>
      <c r="H183" s="26"/>
      <c r="I183" s="26"/>
      <c r="J183" s="26"/>
      <c r="K183" s="26"/>
      <c r="L183" s="26"/>
      <c r="M183" s="26"/>
      <c r="N183" s="30"/>
      <c r="O183" s="30"/>
    </row>
    <row r="184" spans="1:15" ht="23.1" customHeight="1" x14ac:dyDescent="0.25">
      <c r="A184" s="5" t="s">
        <v>206</v>
      </c>
      <c r="B184" s="6" t="s">
        <v>105</v>
      </c>
      <c r="C184" s="24">
        <v>6000</v>
      </c>
      <c r="D184" s="24">
        <v>6000</v>
      </c>
      <c r="E184" s="24">
        <v>6000</v>
      </c>
      <c r="F184" s="26" t="s">
        <v>552</v>
      </c>
      <c r="G184" s="26" t="s">
        <v>500</v>
      </c>
      <c r="H184" s="26" t="s">
        <v>490</v>
      </c>
      <c r="I184" s="26" t="s">
        <v>491</v>
      </c>
      <c r="J184" s="26" t="s">
        <v>492</v>
      </c>
      <c r="K184" s="26" t="s">
        <v>525</v>
      </c>
      <c r="L184" s="26"/>
      <c r="M184" s="26" t="s">
        <v>590</v>
      </c>
      <c r="N184" s="30"/>
      <c r="O184" s="28">
        <f>+D184</f>
        <v>6000</v>
      </c>
    </row>
    <row r="185" spans="1:15" ht="26.4" x14ac:dyDescent="0.25">
      <c r="A185" s="5" t="s">
        <v>207</v>
      </c>
      <c r="B185" s="6" t="s">
        <v>106</v>
      </c>
      <c r="C185" s="24">
        <v>15000</v>
      </c>
      <c r="D185" s="24">
        <v>15000</v>
      </c>
      <c r="E185" s="24">
        <v>15000</v>
      </c>
      <c r="F185" s="26" t="s">
        <v>544</v>
      </c>
      <c r="G185" s="26" t="s">
        <v>494</v>
      </c>
      <c r="H185" s="26" t="s">
        <v>490</v>
      </c>
      <c r="I185" s="26" t="s">
        <v>496</v>
      </c>
      <c r="J185" s="26" t="s">
        <v>492</v>
      </c>
      <c r="K185" s="26" t="s">
        <v>525</v>
      </c>
      <c r="L185" s="26"/>
      <c r="M185" s="26" t="s">
        <v>590</v>
      </c>
      <c r="N185" s="30"/>
      <c r="O185" s="28">
        <f t="shared" ref="O185:O200" si="59">+D185</f>
        <v>15000</v>
      </c>
    </row>
    <row r="186" spans="1:15" ht="23.1" customHeight="1" x14ac:dyDescent="0.25">
      <c r="A186" s="5" t="s">
        <v>290</v>
      </c>
      <c r="B186" s="6" t="s">
        <v>107</v>
      </c>
      <c r="C186" s="24">
        <v>2500</v>
      </c>
      <c r="D186" s="24">
        <v>2500</v>
      </c>
      <c r="E186" s="24">
        <v>2500</v>
      </c>
      <c r="F186" s="26" t="s">
        <v>544</v>
      </c>
      <c r="G186" s="26" t="s">
        <v>500</v>
      </c>
      <c r="H186" s="26" t="s">
        <v>490</v>
      </c>
      <c r="I186" s="26" t="s">
        <v>496</v>
      </c>
      <c r="J186" s="26" t="s">
        <v>512</v>
      </c>
      <c r="K186" s="26" t="s">
        <v>525</v>
      </c>
      <c r="L186" s="26"/>
      <c r="M186" s="26" t="s">
        <v>590</v>
      </c>
      <c r="N186" s="30"/>
      <c r="O186" s="28">
        <f t="shared" si="59"/>
        <v>2500</v>
      </c>
    </row>
    <row r="187" spans="1:15" ht="23.1" customHeight="1" x14ac:dyDescent="0.25">
      <c r="A187" s="5" t="s">
        <v>208</v>
      </c>
      <c r="B187" s="6" t="s">
        <v>109</v>
      </c>
      <c r="C187" s="24">
        <v>6000</v>
      </c>
      <c r="D187" s="24">
        <v>6000</v>
      </c>
      <c r="E187" s="24">
        <v>6000</v>
      </c>
      <c r="F187" s="26" t="s">
        <v>519</v>
      </c>
      <c r="G187" s="26" t="s">
        <v>500</v>
      </c>
      <c r="H187" s="26" t="s">
        <v>490</v>
      </c>
      <c r="I187" s="26" t="s">
        <v>496</v>
      </c>
      <c r="J187" s="26" t="s">
        <v>492</v>
      </c>
      <c r="K187" s="26" t="s">
        <v>576</v>
      </c>
      <c r="L187" s="26"/>
      <c r="M187" s="26" t="s">
        <v>590</v>
      </c>
      <c r="N187" s="30"/>
      <c r="O187" s="28">
        <f t="shared" si="59"/>
        <v>6000</v>
      </c>
    </row>
    <row r="188" spans="1:15" ht="23.1" customHeight="1" x14ac:dyDescent="0.25">
      <c r="A188" s="5" t="s">
        <v>209</v>
      </c>
      <c r="B188" s="6" t="s">
        <v>110</v>
      </c>
      <c r="C188" s="24">
        <v>6000</v>
      </c>
      <c r="D188" s="24">
        <v>6000</v>
      </c>
      <c r="E188" s="24">
        <v>6000</v>
      </c>
      <c r="F188" s="26" t="s">
        <v>544</v>
      </c>
      <c r="G188" s="26" t="s">
        <v>500</v>
      </c>
      <c r="H188" s="26" t="s">
        <v>490</v>
      </c>
      <c r="I188" s="26" t="s">
        <v>496</v>
      </c>
      <c r="J188" s="26" t="s">
        <v>492</v>
      </c>
      <c r="K188" s="26" t="s">
        <v>525</v>
      </c>
      <c r="L188" s="26"/>
      <c r="M188" s="26" t="s">
        <v>590</v>
      </c>
      <c r="N188" s="30"/>
      <c r="O188" s="28">
        <f t="shared" si="59"/>
        <v>6000</v>
      </c>
    </row>
    <row r="189" spans="1:15" x14ac:dyDescent="0.25">
      <c r="A189" s="11" t="s">
        <v>210</v>
      </c>
      <c r="B189" s="6" t="s">
        <v>436</v>
      </c>
      <c r="C189" s="24">
        <v>2500</v>
      </c>
      <c r="D189" s="24">
        <v>2500</v>
      </c>
      <c r="E189" s="24">
        <v>2500</v>
      </c>
      <c r="F189" s="26" t="s">
        <v>543</v>
      </c>
      <c r="G189" s="26" t="s">
        <v>500</v>
      </c>
      <c r="H189" s="26" t="s">
        <v>490</v>
      </c>
      <c r="I189" s="26" t="s">
        <v>496</v>
      </c>
      <c r="J189" s="26" t="s">
        <v>513</v>
      </c>
      <c r="K189" s="26" t="s">
        <v>525</v>
      </c>
      <c r="L189" s="26"/>
      <c r="M189" s="26" t="s">
        <v>590</v>
      </c>
      <c r="N189" s="30"/>
      <c r="O189" s="28">
        <f t="shared" si="59"/>
        <v>2500</v>
      </c>
    </row>
    <row r="190" spans="1:15" ht="26.4" x14ac:dyDescent="0.25">
      <c r="A190" s="5" t="s">
        <v>211</v>
      </c>
      <c r="B190" s="6" t="s">
        <v>111</v>
      </c>
      <c r="C190" s="24">
        <v>3000</v>
      </c>
      <c r="D190" s="24">
        <v>3000</v>
      </c>
      <c r="E190" s="24">
        <v>3000</v>
      </c>
      <c r="F190" s="26" t="s">
        <v>543</v>
      </c>
      <c r="G190" s="26" t="s">
        <v>500</v>
      </c>
      <c r="H190" s="26" t="s">
        <v>490</v>
      </c>
      <c r="I190" s="26" t="s">
        <v>496</v>
      </c>
      <c r="J190" s="26" t="s">
        <v>513</v>
      </c>
      <c r="K190" s="26" t="s">
        <v>525</v>
      </c>
      <c r="L190" s="26"/>
      <c r="M190" s="26" t="s">
        <v>590</v>
      </c>
      <c r="N190" s="30"/>
      <c r="O190" s="28">
        <f t="shared" si="59"/>
        <v>3000</v>
      </c>
    </row>
    <row r="191" spans="1:15" ht="23.1" customHeight="1" x14ac:dyDescent="0.25">
      <c r="A191" s="5" t="s">
        <v>212</v>
      </c>
      <c r="B191" s="6" t="s">
        <v>112</v>
      </c>
      <c r="C191" s="24"/>
      <c r="D191" s="24"/>
      <c r="E191" s="24"/>
      <c r="F191" s="26"/>
      <c r="G191" s="26"/>
      <c r="H191" s="26"/>
      <c r="I191" s="26"/>
      <c r="J191" s="26"/>
      <c r="K191" s="26"/>
      <c r="L191" s="26"/>
      <c r="M191" s="26"/>
      <c r="N191" s="30"/>
      <c r="O191" s="28">
        <f t="shared" si="59"/>
        <v>0</v>
      </c>
    </row>
    <row r="192" spans="1:15" ht="66" x14ac:dyDescent="0.25">
      <c r="A192" s="5" t="s">
        <v>213</v>
      </c>
      <c r="B192" s="6" t="s">
        <v>114</v>
      </c>
      <c r="C192" s="24">
        <v>188000</v>
      </c>
      <c r="D192" s="24">
        <v>188000</v>
      </c>
      <c r="E192" s="24">
        <v>188000</v>
      </c>
      <c r="F192" s="26" t="s">
        <v>519</v>
      </c>
      <c r="G192" s="26" t="s">
        <v>571</v>
      </c>
      <c r="H192" s="26" t="s">
        <v>495</v>
      </c>
      <c r="I192" s="26" t="s">
        <v>496</v>
      </c>
      <c r="J192" s="26" t="s">
        <v>492</v>
      </c>
      <c r="K192" s="26" t="s">
        <v>576</v>
      </c>
      <c r="L192" s="26"/>
      <c r="M192" s="26" t="s">
        <v>590</v>
      </c>
      <c r="N192" s="30"/>
      <c r="O192" s="28">
        <f t="shared" si="59"/>
        <v>188000</v>
      </c>
    </row>
    <row r="193" spans="1:15" ht="23.1" customHeight="1" x14ac:dyDescent="0.25">
      <c r="A193" s="5" t="s">
        <v>214</v>
      </c>
      <c r="B193" s="6" t="s">
        <v>115</v>
      </c>
      <c r="C193" s="24">
        <v>30000</v>
      </c>
      <c r="D193" s="25">
        <v>20000</v>
      </c>
      <c r="E193" s="25">
        <v>20000</v>
      </c>
      <c r="F193" s="26" t="s">
        <v>519</v>
      </c>
      <c r="G193" s="26" t="s">
        <v>494</v>
      </c>
      <c r="H193" s="26" t="s">
        <v>490</v>
      </c>
      <c r="I193" s="26" t="s">
        <v>515</v>
      </c>
      <c r="J193" s="26" t="s">
        <v>492</v>
      </c>
      <c r="K193" s="26" t="s">
        <v>525</v>
      </c>
      <c r="L193" s="26"/>
      <c r="M193" s="26" t="s">
        <v>590</v>
      </c>
      <c r="N193" s="30"/>
      <c r="O193" s="28">
        <f t="shared" si="59"/>
        <v>20000</v>
      </c>
    </row>
    <row r="194" spans="1:15" ht="52.8" x14ac:dyDescent="0.25">
      <c r="A194" s="5" t="s">
        <v>215</v>
      </c>
      <c r="B194" s="6" t="s">
        <v>116</v>
      </c>
      <c r="C194" s="24">
        <v>26000</v>
      </c>
      <c r="D194" s="24">
        <v>26000</v>
      </c>
      <c r="E194" s="24">
        <v>26000</v>
      </c>
      <c r="F194" s="26" t="s">
        <v>519</v>
      </c>
      <c r="G194" s="26" t="s">
        <v>572</v>
      </c>
      <c r="H194" s="26" t="s">
        <v>495</v>
      </c>
      <c r="I194" s="26" t="s">
        <v>496</v>
      </c>
      <c r="J194" s="26" t="s">
        <v>492</v>
      </c>
      <c r="K194" s="26" t="s">
        <v>576</v>
      </c>
      <c r="L194" s="26"/>
      <c r="M194" s="26" t="s">
        <v>590</v>
      </c>
      <c r="N194" s="30"/>
      <c r="O194" s="28">
        <f t="shared" si="59"/>
        <v>26000</v>
      </c>
    </row>
    <row r="195" spans="1:15" ht="79.2" x14ac:dyDescent="0.25">
      <c r="A195" s="5" t="s">
        <v>216</v>
      </c>
      <c r="B195" s="6" t="s">
        <v>412</v>
      </c>
      <c r="C195" s="24">
        <v>10000</v>
      </c>
      <c r="D195" s="24">
        <v>10000</v>
      </c>
      <c r="E195" s="24">
        <v>10000</v>
      </c>
      <c r="F195" s="26" t="s">
        <v>519</v>
      </c>
      <c r="G195" s="26" t="s">
        <v>502</v>
      </c>
      <c r="H195" s="26" t="s">
        <v>503</v>
      </c>
      <c r="I195" s="26" t="s">
        <v>504</v>
      </c>
      <c r="J195" s="26" t="s">
        <v>504</v>
      </c>
      <c r="K195" s="26" t="s">
        <v>525</v>
      </c>
      <c r="L195" s="26"/>
      <c r="M195" s="26" t="s">
        <v>590</v>
      </c>
      <c r="N195" s="30"/>
      <c r="O195" s="28">
        <f t="shared" si="59"/>
        <v>10000</v>
      </c>
    </row>
    <row r="196" spans="1:15" ht="21.9" customHeight="1" x14ac:dyDescent="0.25">
      <c r="A196" s="5" t="s">
        <v>217</v>
      </c>
      <c r="B196" s="6" t="s">
        <v>117</v>
      </c>
      <c r="C196" s="24">
        <v>35000</v>
      </c>
      <c r="D196" s="24">
        <v>35000</v>
      </c>
      <c r="E196" s="24">
        <v>35000</v>
      </c>
      <c r="F196" s="26" t="s">
        <v>552</v>
      </c>
      <c r="G196" s="26" t="s">
        <v>568</v>
      </c>
      <c r="H196" s="26" t="s">
        <v>490</v>
      </c>
      <c r="I196" s="26" t="s">
        <v>491</v>
      </c>
      <c r="J196" s="26" t="s">
        <v>492</v>
      </c>
      <c r="K196" s="26" t="s">
        <v>525</v>
      </c>
      <c r="L196" s="26"/>
      <c r="M196" s="26" t="s">
        <v>590</v>
      </c>
      <c r="N196" s="30"/>
      <c r="O196" s="28">
        <f t="shared" si="59"/>
        <v>35000</v>
      </c>
    </row>
    <row r="197" spans="1:15" ht="21.9" customHeight="1" x14ac:dyDescent="0.25">
      <c r="A197" s="5" t="s">
        <v>225</v>
      </c>
      <c r="B197" s="6" t="s">
        <v>118</v>
      </c>
      <c r="C197" s="24">
        <v>100000</v>
      </c>
      <c r="D197" s="25">
        <v>20000</v>
      </c>
      <c r="E197" s="25">
        <v>20000</v>
      </c>
      <c r="F197" s="26" t="s">
        <v>552</v>
      </c>
      <c r="G197" s="26" t="s">
        <v>506</v>
      </c>
      <c r="H197" s="26" t="s">
        <v>490</v>
      </c>
      <c r="I197" s="26" t="s">
        <v>496</v>
      </c>
      <c r="J197" s="26" t="s">
        <v>492</v>
      </c>
      <c r="K197" s="26" t="s">
        <v>525</v>
      </c>
      <c r="L197" s="26"/>
      <c r="M197" s="26" t="s">
        <v>590</v>
      </c>
      <c r="N197" s="30"/>
      <c r="O197" s="28">
        <f t="shared" si="59"/>
        <v>20000</v>
      </c>
    </row>
    <row r="198" spans="1:15" ht="21.9" customHeight="1" x14ac:dyDescent="0.25">
      <c r="A198" s="5" t="s">
        <v>228</v>
      </c>
      <c r="B198" s="6" t="s">
        <v>119</v>
      </c>
      <c r="C198" s="24">
        <v>6000</v>
      </c>
      <c r="D198" s="24">
        <v>6000</v>
      </c>
      <c r="E198" s="24">
        <v>6000</v>
      </c>
      <c r="F198" s="26" t="s">
        <v>552</v>
      </c>
      <c r="G198" s="26" t="s">
        <v>500</v>
      </c>
      <c r="H198" s="26" t="s">
        <v>490</v>
      </c>
      <c r="I198" s="26" t="s">
        <v>515</v>
      </c>
      <c r="J198" s="26" t="s">
        <v>492</v>
      </c>
      <c r="K198" s="26" t="s">
        <v>534</v>
      </c>
      <c r="L198" s="26"/>
      <c r="M198" s="26" t="s">
        <v>590</v>
      </c>
      <c r="N198" s="30"/>
      <c r="O198" s="28">
        <f t="shared" si="59"/>
        <v>6000</v>
      </c>
    </row>
    <row r="199" spans="1:15" ht="21.9" customHeight="1" x14ac:dyDescent="0.25">
      <c r="A199" s="5" t="s">
        <v>229</v>
      </c>
      <c r="B199" s="6" t="s">
        <v>120</v>
      </c>
      <c r="C199" s="24">
        <v>6000</v>
      </c>
      <c r="D199" s="24">
        <v>6000</v>
      </c>
      <c r="E199" s="24">
        <v>6000</v>
      </c>
      <c r="F199" s="26" t="s">
        <v>552</v>
      </c>
      <c r="G199" s="26" t="s">
        <v>500</v>
      </c>
      <c r="H199" s="26" t="s">
        <v>490</v>
      </c>
      <c r="I199" s="26" t="s">
        <v>491</v>
      </c>
      <c r="J199" s="26" t="s">
        <v>492</v>
      </c>
      <c r="K199" s="26" t="s">
        <v>534</v>
      </c>
      <c r="L199" s="26"/>
      <c r="M199" s="26" t="s">
        <v>590</v>
      </c>
      <c r="N199" s="30"/>
      <c r="O199" s="28">
        <f t="shared" si="59"/>
        <v>6000</v>
      </c>
    </row>
    <row r="200" spans="1:15" ht="21.9" customHeight="1" x14ac:dyDescent="0.25">
      <c r="A200" s="5" t="s">
        <v>230</v>
      </c>
      <c r="B200" s="6" t="s">
        <v>422</v>
      </c>
      <c r="C200" s="24">
        <v>6000</v>
      </c>
      <c r="D200" s="24">
        <v>6000</v>
      </c>
      <c r="E200" s="24">
        <v>6000</v>
      </c>
      <c r="F200" s="26" t="s">
        <v>550</v>
      </c>
      <c r="G200" s="26" t="s">
        <v>500</v>
      </c>
      <c r="H200" s="26" t="s">
        <v>490</v>
      </c>
      <c r="I200" s="26" t="s">
        <v>491</v>
      </c>
      <c r="J200" s="26" t="s">
        <v>492</v>
      </c>
      <c r="K200" s="26" t="s">
        <v>534</v>
      </c>
      <c r="L200" s="26"/>
      <c r="M200" s="26" t="s">
        <v>590</v>
      </c>
      <c r="N200" s="30"/>
      <c r="O200" s="28">
        <f t="shared" si="59"/>
        <v>6000</v>
      </c>
    </row>
    <row r="201" spans="1:15" ht="21.9" customHeight="1" x14ac:dyDescent="0.25">
      <c r="A201" s="5" t="s">
        <v>231</v>
      </c>
      <c r="B201" s="6" t="s">
        <v>377</v>
      </c>
      <c r="C201" s="24">
        <f t="shared" ref="C201:D201" si="60">C205+C204+C203+C202</f>
        <v>5000</v>
      </c>
      <c r="D201" s="24">
        <f t="shared" si="60"/>
        <v>5000</v>
      </c>
      <c r="E201" s="24">
        <f t="shared" ref="E201" si="61">E205+E204+E203+E202</f>
        <v>5000</v>
      </c>
      <c r="F201" s="26"/>
      <c r="G201" s="26"/>
      <c r="H201" s="26"/>
      <c r="I201" s="26"/>
      <c r="J201" s="26"/>
      <c r="K201" s="26" t="s">
        <v>576</v>
      </c>
      <c r="L201" s="26"/>
      <c r="M201" s="26"/>
      <c r="N201" s="30"/>
      <c r="O201" s="28">
        <f t="shared" ref="O201" si="62">O205+O204+O203+O202</f>
        <v>5000</v>
      </c>
    </row>
    <row r="202" spans="1:15" ht="21.9" customHeight="1" x14ac:dyDescent="0.25">
      <c r="A202" s="7" t="s">
        <v>466</v>
      </c>
      <c r="B202" s="8" t="s">
        <v>125</v>
      </c>
      <c r="C202" s="29">
        <v>2000</v>
      </c>
      <c r="D202" s="29">
        <v>2000</v>
      </c>
      <c r="E202" s="29">
        <v>2000</v>
      </c>
      <c r="F202" s="26" t="s">
        <v>543</v>
      </c>
      <c r="G202" s="26" t="s">
        <v>500</v>
      </c>
      <c r="H202" s="26" t="s">
        <v>490</v>
      </c>
      <c r="I202" s="26" t="s">
        <v>491</v>
      </c>
      <c r="J202" s="26" t="s">
        <v>513</v>
      </c>
      <c r="K202" s="26" t="s">
        <v>576</v>
      </c>
      <c r="L202" s="26"/>
      <c r="M202" s="26" t="s">
        <v>590</v>
      </c>
      <c r="N202" s="30"/>
      <c r="O202" s="30">
        <f>+D202</f>
        <v>2000</v>
      </c>
    </row>
    <row r="203" spans="1:15" ht="26.4" x14ac:dyDescent="0.25">
      <c r="A203" s="7" t="s">
        <v>467</v>
      </c>
      <c r="B203" s="8" t="s">
        <v>126</v>
      </c>
      <c r="C203" s="29"/>
      <c r="D203" s="29"/>
      <c r="E203" s="29"/>
      <c r="F203" s="26"/>
      <c r="G203" s="26"/>
      <c r="H203" s="26"/>
      <c r="I203" s="26"/>
      <c r="J203" s="26"/>
      <c r="K203" s="26"/>
      <c r="L203" s="26"/>
      <c r="M203" s="26"/>
      <c r="N203" s="30"/>
      <c r="O203" s="30">
        <f t="shared" ref="O203:O205" si="63">+D203</f>
        <v>0</v>
      </c>
    </row>
    <row r="204" spans="1:15" ht="26.4" x14ac:dyDescent="0.25">
      <c r="A204" s="7" t="s">
        <v>468</v>
      </c>
      <c r="B204" s="8" t="s">
        <v>127</v>
      </c>
      <c r="C204" s="29"/>
      <c r="D204" s="29"/>
      <c r="E204" s="29"/>
      <c r="F204" s="26"/>
      <c r="G204" s="26"/>
      <c r="H204" s="26"/>
      <c r="I204" s="26"/>
      <c r="J204" s="26"/>
      <c r="K204" s="26"/>
      <c r="L204" s="26"/>
      <c r="M204" s="26"/>
      <c r="N204" s="30"/>
      <c r="O204" s="30">
        <f t="shared" si="63"/>
        <v>0</v>
      </c>
    </row>
    <row r="205" spans="1:15" ht="32.25" customHeight="1" x14ac:dyDescent="0.25">
      <c r="A205" s="7" t="s">
        <v>469</v>
      </c>
      <c r="B205" s="8" t="s">
        <v>128</v>
      </c>
      <c r="C205" s="29">
        <v>3000</v>
      </c>
      <c r="D205" s="29">
        <v>3000</v>
      </c>
      <c r="E205" s="29">
        <v>3000</v>
      </c>
      <c r="F205" s="26" t="s">
        <v>543</v>
      </c>
      <c r="G205" s="26" t="s">
        <v>500</v>
      </c>
      <c r="H205" s="26" t="s">
        <v>490</v>
      </c>
      <c r="I205" s="26" t="s">
        <v>491</v>
      </c>
      <c r="J205" s="26" t="s">
        <v>513</v>
      </c>
      <c r="K205" s="26" t="s">
        <v>576</v>
      </c>
      <c r="L205" s="26"/>
      <c r="M205" s="26" t="s">
        <v>590</v>
      </c>
      <c r="N205" s="30"/>
      <c r="O205" s="30">
        <f t="shared" si="63"/>
        <v>3000</v>
      </c>
    </row>
    <row r="206" spans="1:15" ht="21.9" customHeight="1" x14ac:dyDescent="0.25">
      <c r="A206" s="5" t="s">
        <v>232</v>
      </c>
      <c r="B206" s="6" t="s">
        <v>378</v>
      </c>
      <c r="C206" s="24">
        <f t="shared" ref="C206:D206" si="64">C207+C208+C209</f>
        <v>8500</v>
      </c>
      <c r="D206" s="24">
        <f t="shared" si="64"/>
        <v>8500</v>
      </c>
      <c r="E206" s="24">
        <f t="shared" ref="E206" si="65">E207+E208+E209</f>
        <v>8500</v>
      </c>
      <c r="F206" s="26"/>
      <c r="G206" s="26"/>
      <c r="H206" s="26"/>
      <c r="I206" s="26"/>
      <c r="J206" s="26"/>
      <c r="K206" s="26" t="s">
        <v>525</v>
      </c>
      <c r="L206" s="26"/>
      <c r="M206" s="26"/>
      <c r="N206" s="30"/>
      <c r="O206" s="28">
        <f t="shared" ref="O206" si="66">O207+O208+O209</f>
        <v>8500</v>
      </c>
    </row>
    <row r="207" spans="1:15" ht="21.9" customHeight="1" x14ac:dyDescent="0.25">
      <c r="A207" s="7" t="s">
        <v>397</v>
      </c>
      <c r="B207" s="8" t="s">
        <v>132</v>
      </c>
      <c r="C207" s="29">
        <v>2500</v>
      </c>
      <c r="D207" s="29">
        <v>2500</v>
      </c>
      <c r="E207" s="29">
        <v>2500</v>
      </c>
      <c r="F207" s="26" t="s">
        <v>543</v>
      </c>
      <c r="G207" s="26" t="s">
        <v>500</v>
      </c>
      <c r="H207" s="26" t="s">
        <v>490</v>
      </c>
      <c r="I207" s="26" t="s">
        <v>496</v>
      </c>
      <c r="J207" s="26" t="s">
        <v>492</v>
      </c>
      <c r="K207" s="26" t="s">
        <v>525</v>
      </c>
      <c r="L207" s="26"/>
      <c r="M207" s="26" t="s">
        <v>590</v>
      </c>
      <c r="N207" s="30"/>
      <c r="O207" s="30">
        <f>+D207</f>
        <v>2500</v>
      </c>
    </row>
    <row r="208" spans="1:15" ht="21.9" customHeight="1" x14ac:dyDescent="0.25">
      <c r="A208" s="7" t="s">
        <v>398</v>
      </c>
      <c r="B208" s="8" t="s">
        <v>133</v>
      </c>
      <c r="C208" s="29">
        <v>1000</v>
      </c>
      <c r="D208" s="29">
        <v>1000</v>
      </c>
      <c r="E208" s="29">
        <v>1000</v>
      </c>
      <c r="F208" s="26" t="s">
        <v>544</v>
      </c>
      <c r="G208" s="26" t="s">
        <v>500</v>
      </c>
      <c r="H208" s="26" t="s">
        <v>490</v>
      </c>
      <c r="I208" s="26" t="s">
        <v>491</v>
      </c>
      <c r="J208" s="26" t="s">
        <v>492</v>
      </c>
      <c r="K208" s="26" t="s">
        <v>525</v>
      </c>
      <c r="L208" s="26"/>
      <c r="M208" s="26" t="s">
        <v>590</v>
      </c>
      <c r="N208" s="30"/>
      <c r="O208" s="30">
        <f t="shared" ref="O208:O209" si="67">+D208</f>
        <v>1000</v>
      </c>
    </row>
    <row r="209" spans="1:16" ht="21.9" customHeight="1" x14ac:dyDescent="0.25">
      <c r="A209" s="7" t="s">
        <v>399</v>
      </c>
      <c r="B209" s="8" t="s">
        <v>134</v>
      </c>
      <c r="C209" s="29">
        <v>5000</v>
      </c>
      <c r="D209" s="29">
        <v>5000</v>
      </c>
      <c r="E209" s="29">
        <v>5000</v>
      </c>
      <c r="F209" s="26" t="s">
        <v>544</v>
      </c>
      <c r="G209" s="26" t="s">
        <v>500</v>
      </c>
      <c r="H209" s="26" t="s">
        <v>490</v>
      </c>
      <c r="I209" s="26" t="s">
        <v>491</v>
      </c>
      <c r="J209" s="26" t="s">
        <v>492</v>
      </c>
      <c r="K209" s="26" t="s">
        <v>525</v>
      </c>
      <c r="L209" s="26"/>
      <c r="M209" s="26" t="s">
        <v>590</v>
      </c>
      <c r="N209" s="30"/>
      <c r="O209" s="30">
        <f t="shared" si="67"/>
        <v>5000</v>
      </c>
    </row>
    <row r="210" spans="1:16" ht="21.9" customHeight="1" x14ac:dyDescent="0.25">
      <c r="A210" s="5" t="s">
        <v>233</v>
      </c>
      <c r="B210" s="6" t="s">
        <v>380</v>
      </c>
      <c r="C210" s="24">
        <f t="shared" ref="C210:D210" si="68">C211+C212</f>
        <v>6000</v>
      </c>
      <c r="D210" s="24">
        <f t="shared" si="68"/>
        <v>6000</v>
      </c>
      <c r="E210" s="24">
        <f t="shared" ref="E210" si="69">E211+E212</f>
        <v>6000</v>
      </c>
      <c r="F210" s="26"/>
      <c r="G210" s="26"/>
      <c r="H210" s="26"/>
      <c r="I210" s="26"/>
      <c r="J210" s="26"/>
      <c r="K210" s="26" t="s">
        <v>525</v>
      </c>
      <c r="L210" s="26"/>
      <c r="M210" s="26"/>
      <c r="N210" s="30"/>
      <c r="O210" s="28">
        <f t="shared" ref="O210" si="70">O211+O212</f>
        <v>6000</v>
      </c>
    </row>
    <row r="211" spans="1:16" ht="21.9" customHeight="1" x14ac:dyDescent="0.25">
      <c r="A211" s="7" t="s">
        <v>324</v>
      </c>
      <c r="B211" s="8" t="s">
        <v>135</v>
      </c>
      <c r="C211" s="29">
        <v>1000</v>
      </c>
      <c r="D211" s="29">
        <v>1000</v>
      </c>
      <c r="E211" s="29">
        <v>1000</v>
      </c>
      <c r="F211" s="26" t="s">
        <v>544</v>
      </c>
      <c r="G211" s="26" t="s">
        <v>500</v>
      </c>
      <c r="H211" s="26" t="s">
        <v>490</v>
      </c>
      <c r="I211" s="26" t="s">
        <v>491</v>
      </c>
      <c r="J211" s="26" t="s">
        <v>492</v>
      </c>
      <c r="K211" s="26" t="s">
        <v>525</v>
      </c>
      <c r="L211" s="26"/>
      <c r="M211" s="26" t="s">
        <v>590</v>
      </c>
      <c r="N211" s="30"/>
      <c r="O211" s="30">
        <f>+D211</f>
        <v>1000</v>
      </c>
    </row>
    <row r="212" spans="1:16" ht="21.9" customHeight="1" x14ac:dyDescent="0.25">
      <c r="A212" s="7" t="s">
        <v>326</v>
      </c>
      <c r="B212" s="8" t="s">
        <v>136</v>
      </c>
      <c r="C212" s="29">
        <v>5000</v>
      </c>
      <c r="D212" s="29">
        <v>5000</v>
      </c>
      <c r="E212" s="29">
        <v>5000</v>
      </c>
      <c r="F212" s="26" t="s">
        <v>544</v>
      </c>
      <c r="G212" s="26" t="s">
        <v>500</v>
      </c>
      <c r="H212" s="26" t="s">
        <v>490</v>
      </c>
      <c r="I212" s="26" t="s">
        <v>515</v>
      </c>
      <c r="J212" s="26" t="s">
        <v>492</v>
      </c>
      <c r="K212" s="26" t="s">
        <v>525</v>
      </c>
      <c r="L212" s="26"/>
      <c r="M212" s="26" t="s">
        <v>590</v>
      </c>
      <c r="N212" s="30"/>
      <c r="O212" s="30">
        <f>+D212</f>
        <v>5000</v>
      </c>
    </row>
    <row r="213" spans="1:16" ht="21.9" customHeight="1" x14ac:dyDescent="0.25">
      <c r="A213" s="5" t="s">
        <v>234</v>
      </c>
      <c r="B213" s="6" t="s">
        <v>381</v>
      </c>
      <c r="C213" s="24">
        <v>3000</v>
      </c>
      <c r="D213" s="24">
        <v>3000</v>
      </c>
      <c r="E213" s="24">
        <v>3000</v>
      </c>
      <c r="F213" s="26" t="s">
        <v>543</v>
      </c>
      <c r="G213" s="26" t="s">
        <v>500</v>
      </c>
      <c r="H213" s="26" t="s">
        <v>490</v>
      </c>
      <c r="I213" s="26" t="s">
        <v>496</v>
      </c>
      <c r="J213" s="26" t="s">
        <v>492</v>
      </c>
      <c r="K213" s="26" t="s">
        <v>529</v>
      </c>
      <c r="L213" s="26"/>
      <c r="M213" s="26" t="s">
        <v>590</v>
      </c>
      <c r="N213" s="30"/>
      <c r="O213" s="28">
        <f>+D213</f>
        <v>3000</v>
      </c>
    </row>
    <row r="214" spans="1:16" ht="21.9" customHeight="1" x14ac:dyDescent="0.25">
      <c r="A214" s="5" t="s">
        <v>239</v>
      </c>
      <c r="B214" s="6" t="s">
        <v>382</v>
      </c>
      <c r="C214" s="24">
        <f t="shared" ref="C214:D214" si="71">C215+C216</f>
        <v>4000</v>
      </c>
      <c r="D214" s="24">
        <f t="shared" si="71"/>
        <v>4000</v>
      </c>
      <c r="E214" s="24">
        <f t="shared" ref="E214" si="72">E215+E216</f>
        <v>4000</v>
      </c>
      <c r="F214" s="26"/>
      <c r="G214" s="26"/>
      <c r="H214" s="26"/>
      <c r="I214" s="26"/>
      <c r="J214" s="26"/>
      <c r="K214" s="26" t="s">
        <v>529</v>
      </c>
      <c r="L214" s="26"/>
      <c r="M214" s="26"/>
      <c r="N214" s="30"/>
      <c r="O214" s="28">
        <f t="shared" ref="O214" si="73">O215+O216</f>
        <v>4000</v>
      </c>
    </row>
    <row r="215" spans="1:16" ht="21.9" customHeight="1" x14ac:dyDescent="0.25">
      <c r="A215" s="7" t="s">
        <v>240</v>
      </c>
      <c r="B215" s="8" t="s">
        <v>133</v>
      </c>
      <c r="C215" s="29">
        <v>1000</v>
      </c>
      <c r="D215" s="29">
        <v>1000</v>
      </c>
      <c r="E215" s="29">
        <v>1000</v>
      </c>
      <c r="F215" s="26" t="s">
        <v>544</v>
      </c>
      <c r="G215" s="26" t="s">
        <v>500</v>
      </c>
      <c r="H215" s="26" t="s">
        <v>490</v>
      </c>
      <c r="I215" s="26" t="s">
        <v>491</v>
      </c>
      <c r="J215" s="26" t="s">
        <v>492</v>
      </c>
      <c r="K215" s="26" t="s">
        <v>529</v>
      </c>
      <c r="L215" s="26"/>
      <c r="M215" s="26" t="s">
        <v>590</v>
      </c>
      <c r="N215" s="30"/>
      <c r="O215" s="30">
        <f>+D215</f>
        <v>1000</v>
      </c>
    </row>
    <row r="216" spans="1:16" ht="21.9" customHeight="1" x14ac:dyDescent="0.25">
      <c r="A216" s="7" t="s">
        <v>241</v>
      </c>
      <c r="B216" s="8" t="s">
        <v>134</v>
      </c>
      <c r="C216" s="29">
        <v>3000</v>
      </c>
      <c r="D216" s="29">
        <v>3000</v>
      </c>
      <c r="E216" s="29">
        <v>3000</v>
      </c>
      <c r="F216" s="26" t="s">
        <v>544</v>
      </c>
      <c r="G216" s="26" t="s">
        <v>500</v>
      </c>
      <c r="H216" s="26" t="s">
        <v>490</v>
      </c>
      <c r="I216" s="26" t="s">
        <v>515</v>
      </c>
      <c r="J216" s="26" t="s">
        <v>492</v>
      </c>
      <c r="K216" s="26" t="s">
        <v>529</v>
      </c>
      <c r="L216" s="26"/>
      <c r="M216" s="26" t="s">
        <v>590</v>
      </c>
      <c r="N216" s="30"/>
      <c r="O216" s="30">
        <f>+D216</f>
        <v>3000</v>
      </c>
    </row>
    <row r="217" spans="1:16" ht="21.9" customHeight="1" x14ac:dyDescent="0.25">
      <c r="A217" s="5" t="s">
        <v>243</v>
      </c>
      <c r="B217" s="6" t="s">
        <v>385</v>
      </c>
      <c r="C217" s="24">
        <f t="shared" ref="C217:D217" si="74">C218+C219</f>
        <v>17000</v>
      </c>
      <c r="D217" s="24">
        <f t="shared" si="74"/>
        <v>17000</v>
      </c>
      <c r="E217" s="24">
        <f t="shared" ref="E217" si="75">E218+E219</f>
        <v>17000</v>
      </c>
      <c r="F217" s="26"/>
      <c r="G217" s="26"/>
      <c r="H217" s="26"/>
      <c r="I217" s="26"/>
      <c r="J217" s="26"/>
      <c r="K217" s="26" t="s">
        <v>529</v>
      </c>
      <c r="L217" s="26"/>
      <c r="M217" s="26"/>
      <c r="N217" s="30"/>
      <c r="O217" s="28">
        <f>O218+O219</f>
        <v>17000</v>
      </c>
    </row>
    <row r="218" spans="1:16" ht="21.9" customHeight="1" x14ac:dyDescent="0.25">
      <c r="A218" s="7" t="s">
        <v>244</v>
      </c>
      <c r="B218" s="8" t="s">
        <v>135</v>
      </c>
      <c r="C218" s="29">
        <v>10000</v>
      </c>
      <c r="D218" s="29">
        <v>10000</v>
      </c>
      <c r="E218" s="29">
        <v>10000</v>
      </c>
      <c r="F218" s="26" t="s">
        <v>544</v>
      </c>
      <c r="G218" s="26" t="s">
        <v>494</v>
      </c>
      <c r="H218" s="26" t="s">
        <v>490</v>
      </c>
      <c r="I218" s="26" t="s">
        <v>491</v>
      </c>
      <c r="J218" s="26" t="s">
        <v>492</v>
      </c>
      <c r="K218" s="26" t="s">
        <v>529</v>
      </c>
      <c r="L218" s="26"/>
      <c r="M218" s="26" t="s">
        <v>590</v>
      </c>
      <c r="N218" s="30"/>
      <c r="O218" s="30">
        <f>+D218</f>
        <v>10000</v>
      </c>
      <c r="P218" s="12"/>
    </row>
    <row r="219" spans="1:16" ht="21.9" customHeight="1" x14ac:dyDescent="0.25">
      <c r="A219" s="7" t="s">
        <v>245</v>
      </c>
      <c r="B219" s="8" t="s">
        <v>138</v>
      </c>
      <c r="C219" s="29">
        <v>7000</v>
      </c>
      <c r="D219" s="29">
        <v>7000</v>
      </c>
      <c r="E219" s="29">
        <v>7000</v>
      </c>
      <c r="F219" s="26" t="s">
        <v>544</v>
      </c>
      <c r="G219" s="26" t="s">
        <v>500</v>
      </c>
      <c r="H219" s="26" t="s">
        <v>490</v>
      </c>
      <c r="I219" s="26" t="s">
        <v>496</v>
      </c>
      <c r="J219" s="26" t="s">
        <v>492</v>
      </c>
      <c r="K219" s="26" t="s">
        <v>529</v>
      </c>
      <c r="L219" s="26"/>
      <c r="M219" s="26" t="s">
        <v>590</v>
      </c>
      <c r="N219" s="30"/>
      <c r="O219" s="30">
        <f>+D219</f>
        <v>7000</v>
      </c>
      <c r="P219" s="12"/>
    </row>
    <row r="220" spans="1:16" ht="21.9" customHeight="1" x14ac:dyDescent="0.25">
      <c r="A220" s="5" t="s">
        <v>246</v>
      </c>
      <c r="B220" s="6" t="s">
        <v>146</v>
      </c>
      <c r="C220" s="24">
        <v>15000</v>
      </c>
      <c r="D220" s="24">
        <v>15000</v>
      </c>
      <c r="E220" s="24">
        <v>15000</v>
      </c>
      <c r="F220" s="26" t="s">
        <v>526</v>
      </c>
      <c r="G220" s="26" t="s">
        <v>494</v>
      </c>
      <c r="H220" s="26" t="s">
        <v>490</v>
      </c>
      <c r="I220" s="26" t="s">
        <v>538</v>
      </c>
      <c r="J220" s="26" t="s">
        <v>492</v>
      </c>
      <c r="K220" s="26" t="s">
        <v>525</v>
      </c>
      <c r="L220" s="26"/>
      <c r="M220" s="26" t="s">
        <v>590</v>
      </c>
      <c r="N220" s="30"/>
      <c r="O220" s="28">
        <f>+D220</f>
        <v>15000</v>
      </c>
      <c r="P220" s="12"/>
    </row>
    <row r="221" spans="1:16" ht="21.9" customHeight="1" x14ac:dyDescent="0.25">
      <c r="A221" s="5" t="s">
        <v>247</v>
      </c>
      <c r="B221" s="6" t="s">
        <v>147</v>
      </c>
      <c r="C221" s="24">
        <v>10000</v>
      </c>
      <c r="D221" s="24">
        <v>10000</v>
      </c>
      <c r="E221" s="24">
        <v>10000</v>
      </c>
      <c r="F221" s="26" t="s">
        <v>542</v>
      </c>
      <c r="G221" s="26" t="s">
        <v>494</v>
      </c>
      <c r="H221" s="26" t="s">
        <v>490</v>
      </c>
      <c r="I221" s="26" t="s">
        <v>515</v>
      </c>
      <c r="J221" s="26" t="s">
        <v>492</v>
      </c>
      <c r="K221" s="26" t="s">
        <v>525</v>
      </c>
      <c r="L221" s="26"/>
      <c r="M221" s="26" t="s">
        <v>590</v>
      </c>
      <c r="N221" s="30"/>
      <c r="O221" s="28">
        <f>+D221</f>
        <v>10000</v>
      </c>
      <c r="P221" s="12"/>
    </row>
    <row r="222" spans="1:16" ht="21.9" customHeight="1" x14ac:dyDescent="0.25">
      <c r="A222" s="5" t="s">
        <v>248</v>
      </c>
      <c r="B222" s="6" t="s">
        <v>150</v>
      </c>
      <c r="C222" s="24">
        <f t="shared" ref="C222:D222" si="76">C223+C224+C225</f>
        <v>15000</v>
      </c>
      <c r="D222" s="24">
        <f t="shared" si="76"/>
        <v>15000</v>
      </c>
      <c r="E222" s="24">
        <f t="shared" ref="E222" si="77">E223+E224+E225</f>
        <v>15000</v>
      </c>
      <c r="F222" s="26"/>
      <c r="G222" s="26"/>
      <c r="H222" s="26"/>
      <c r="I222" s="26"/>
      <c r="J222" s="26"/>
      <c r="K222" s="26" t="s">
        <v>525</v>
      </c>
      <c r="L222" s="26"/>
      <c r="M222" s="26"/>
      <c r="N222" s="30"/>
      <c r="O222" s="28">
        <f t="shared" ref="O222" si="78">O223+O224+O225</f>
        <v>15000</v>
      </c>
      <c r="P222" s="12"/>
    </row>
    <row r="223" spans="1:16" ht="21.9" customHeight="1" x14ac:dyDescent="0.25">
      <c r="A223" s="7" t="s">
        <v>383</v>
      </c>
      <c r="B223" s="8" t="s">
        <v>151</v>
      </c>
      <c r="C223" s="29">
        <v>6000</v>
      </c>
      <c r="D223" s="29">
        <v>6000</v>
      </c>
      <c r="E223" s="29">
        <v>6000</v>
      </c>
      <c r="F223" s="26" t="s">
        <v>542</v>
      </c>
      <c r="G223" s="26" t="s">
        <v>500</v>
      </c>
      <c r="H223" s="26" t="s">
        <v>490</v>
      </c>
      <c r="I223" s="26" t="s">
        <v>504</v>
      </c>
      <c r="J223" s="26" t="s">
        <v>504</v>
      </c>
      <c r="K223" s="26" t="s">
        <v>525</v>
      </c>
      <c r="L223" s="26"/>
      <c r="M223" s="26" t="s">
        <v>590</v>
      </c>
      <c r="N223" s="30"/>
      <c r="O223" s="30">
        <f>+D223</f>
        <v>6000</v>
      </c>
      <c r="P223" s="12"/>
    </row>
    <row r="224" spans="1:16" ht="21.9" customHeight="1" x14ac:dyDescent="0.25">
      <c r="A224" s="7" t="s">
        <v>384</v>
      </c>
      <c r="B224" s="8" t="s">
        <v>152</v>
      </c>
      <c r="C224" s="29">
        <v>3000</v>
      </c>
      <c r="D224" s="29">
        <v>3000</v>
      </c>
      <c r="E224" s="29">
        <v>3000</v>
      </c>
      <c r="F224" s="26" t="s">
        <v>542</v>
      </c>
      <c r="G224" s="26" t="s">
        <v>500</v>
      </c>
      <c r="H224" s="26" t="s">
        <v>490</v>
      </c>
      <c r="I224" s="26" t="s">
        <v>504</v>
      </c>
      <c r="J224" s="26" t="s">
        <v>504</v>
      </c>
      <c r="K224" s="26" t="s">
        <v>525</v>
      </c>
      <c r="L224" s="26"/>
      <c r="M224" s="26" t="s">
        <v>590</v>
      </c>
      <c r="N224" s="30"/>
      <c r="O224" s="30">
        <f t="shared" ref="O224:O225" si="79">+D224</f>
        <v>3000</v>
      </c>
      <c r="P224" s="12"/>
    </row>
    <row r="225" spans="1:16" ht="21.9" customHeight="1" x14ac:dyDescent="0.25">
      <c r="A225" s="7" t="s">
        <v>470</v>
      </c>
      <c r="B225" s="8" t="s">
        <v>153</v>
      </c>
      <c r="C225" s="29">
        <v>6000</v>
      </c>
      <c r="D225" s="29">
        <v>6000</v>
      </c>
      <c r="E225" s="29">
        <v>6000</v>
      </c>
      <c r="F225" s="26" t="s">
        <v>542</v>
      </c>
      <c r="G225" s="26" t="s">
        <v>500</v>
      </c>
      <c r="H225" s="26" t="s">
        <v>490</v>
      </c>
      <c r="I225" s="26" t="s">
        <v>496</v>
      </c>
      <c r="J225" s="26" t="s">
        <v>492</v>
      </c>
      <c r="K225" s="26" t="s">
        <v>525</v>
      </c>
      <c r="L225" s="26"/>
      <c r="M225" s="26" t="s">
        <v>590</v>
      </c>
      <c r="N225" s="30"/>
      <c r="O225" s="30">
        <f t="shared" si="79"/>
        <v>6000</v>
      </c>
      <c r="P225" s="12"/>
    </row>
    <row r="226" spans="1:16" ht="21.9" customHeight="1" x14ac:dyDescent="0.25">
      <c r="A226" s="5" t="s">
        <v>249</v>
      </c>
      <c r="B226" s="6" t="s">
        <v>154</v>
      </c>
      <c r="C226" s="24">
        <v>15000</v>
      </c>
      <c r="D226" s="24">
        <v>15000</v>
      </c>
      <c r="E226" s="24">
        <v>15000</v>
      </c>
      <c r="F226" s="26" t="s">
        <v>543</v>
      </c>
      <c r="G226" s="26" t="s">
        <v>494</v>
      </c>
      <c r="H226" s="26" t="s">
        <v>490</v>
      </c>
      <c r="I226" s="26" t="s">
        <v>515</v>
      </c>
      <c r="J226" s="26" t="s">
        <v>492</v>
      </c>
      <c r="K226" s="26" t="s">
        <v>525</v>
      </c>
      <c r="L226" s="26"/>
      <c r="M226" s="26" t="s">
        <v>590</v>
      </c>
      <c r="N226" s="30"/>
      <c r="O226" s="28">
        <f>+D226</f>
        <v>15000</v>
      </c>
    </row>
    <row r="227" spans="1:16" ht="21.9" customHeight="1" x14ac:dyDescent="0.25">
      <c r="A227" s="5" t="s">
        <v>250</v>
      </c>
      <c r="B227" s="6" t="s">
        <v>386</v>
      </c>
      <c r="C227" s="24">
        <v>6000</v>
      </c>
      <c r="D227" s="24">
        <v>6000</v>
      </c>
      <c r="E227" s="24">
        <v>6000</v>
      </c>
      <c r="F227" s="26" t="s">
        <v>544</v>
      </c>
      <c r="G227" s="26" t="s">
        <v>500</v>
      </c>
      <c r="H227" s="26" t="s">
        <v>490</v>
      </c>
      <c r="I227" s="26" t="s">
        <v>515</v>
      </c>
      <c r="J227" s="26" t="s">
        <v>492</v>
      </c>
      <c r="K227" s="26" t="s">
        <v>525</v>
      </c>
      <c r="L227" s="26"/>
      <c r="M227" s="26" t="s">
        <v>590</v>
      </c>
      <c r="N227" s="30"/>
      <c r="O227" s="28">
        <f t="shared" ref="O227:O232" si="80">+D227</f>
        <v>6000</v>
      </c>
    </row>
    <row r="228" spans="1:16" ht="21.9" customHeight="1" x14ac:dyDescent="0.25">
      <c r="A228" s="5" t="s">
        <v>251</v>
      </c>
      <c r="B228" s="6" t="s">
        <v>387</v>
      </c>
      <c r="C228" s="24">
        <v>6000</v>
      </c>
      <c r="D228" s="24">
        <v>6000</v>
      </c>
      <c r="E228" s="24">
        <v>6000</v>
      </c>
      <c r="F228" s="26" t="s">
        <v>544</v>
      </c>
      <c r="G228" s="26" t="s">
        <v>500</v>
      </c>
      <c r="H228" s="26" t="s">
        <v>490</v>
      </c>
      <c r="I228" s="26" t="s">
        <v>496</v>
      </c>
      <c r="J228" s="26" t="s">
        <v>492</v>
      </c>
      <c r="K228" s="26" t="s">
        <v>525</v>
      </c>
      <c r="L228" s="26"/>
      <c r="M228" s="26" t="s">
        <v>590</v>
      </c>
      <c r="N228" s="30"/>
      <c r="O228" s="28">
        <f t="shared" si="80"/>
        <v>6000</v>
      </c>
    </row>
    <row r="229" spans="1:16" ht="21.9" customHeight="1" x14ac:dyDescent="0.25">
      <c r="A229" s="5" t="s">
        <v>252</v>
      </c>
      <c r="B229" s="6" t="s">
        <v>388</v>
      </c>
      <c r="C229" s="24">
        <v>6000</v>
      </c>
      <c r="D229" s="24">
        <v>6000</v>
      </c>
      <c r="E229" s="24">
        <v>6000</v>
      </c>
      <c r="F229" s="26" t="s">
        <v>544</v>
      </c>
      <c r="G229" s="26" t="s">
        <v>500</v>
      </c>
      <c r="H229" s="26" t="s">
        <v>490</v>
      </c>
      <c r="I229" s="26" t="s">
        <v>504</v>
      </c>
      <c r="J229" s="26" t="s">
        <v>504</v>
      </c>
      <c r="K229" s="26" t="s">
        <v>525</v>
      </c>
      <c r="L229" s="26"/>
      <c r="M229" s="26" t="s">
        <v>590</v>
      </c>
      <c r="N229" s="30"/>
      <c r="O229" s="28">
        <f t="shared" si="80"/>
        <v>6000</v>
      </c>
    </row>
    <row r="230" spans="1:16" ht="21.9" customHeight="1" x14ac:dyDescent="0.25">
      <c r="A230" s="5" t="s">
        <v>253</v>
      </c>
      <c r="B230" s="6" t="s">
        <v>389</v>
      </c>
      <c r="C230" s="24">
        <v>6000</v>
      </c>
      <c r="D230" s="24">
        <v>6000</v>
      </c>
      <c r="E230" s="24">
        <v>6000</v>
      </c>
      <c r="F230" s="26" t="s">
        <v>544</v>
      </c>
      <c r="G230" s="26" t="s">
        <v>500</v>
      </c>
      <c r="H230" s="26" t="s">
        <v>490</v>
      </c>
      <c r="I230" s="26" t="s">
        <v>515</v>
      </c>
      <c r="J230" s="26" t="s">
        <v>492</v>
      </c>
      <c r="K230" s="26" t="s">
        <v>525</v>
      </c>
      <c r="L230" s="26"/>
      <c r="M230" s="26" t="s">
        <v>590</v>
      </c>
      <c r="N230" s="30"/>
      <c r="O230" s="28">
        <f t="shared" si="80"/>
        <v>6000</v>
      </c>
    </row>
    <row r="231" spans="1:16" ht="21.9" customHeight="1" x14ac:dyDescent="0.25">
      <c r="A231" s="5" t="s">
        <v>254</v>
      </c>
      <c r="B231" s="6" t="s">
        <v>155</v>
      </c>
      <c r="C231" s="24">
        <v>6000</v>
      </c>
      <c r="D231" s="24">
        <v>6000</v>
      </c>
      <c r="E231" s="24">
        <v>6000</v>
      </c>
      <c r="F231" s="26" t="s">
        <v>544</v>
      </c>
      <c r="G231" s="26" t="s">
        <v>500</v>
      </c>
      <c r="H231" s="26" t="s">
        <v>490</v>
      </c>
      <c r="I231" s="26" t="s">
        <v>538</v>
      </c>
      <c r="J231" s="26" t="s">
        <v>492</v>
      </c>
      <c r="K231" s="26" t="s">
        <v>525</v>
      </c>
      <c r="L231" s="26"/>
      <c r="M231" s="26" t="s">
        <v>590</v>
      </c>
      <c r="N231" s="30"/>
      <c r="O231" s="28">
        <f t="shared" si="80"/>
        <v>6000</v>
      </c>
    </row>
    <row r="232" spans="1:16" ht="21.9" customHeight="1" x14ac:dyDescent="0.25">
      <c r="A232" s="5" t="s">
        <v>255</v>
      </c>
      <c r="B232" s="6" t="s">
        <v>156</v>
      </c>
      <c r="C232" s="24">
        <v>3200</v>
      </c>
      <c r="D232" s="24">
        <v>3200</v>
      </c>
      <c r="E232" s="24">
        <v>3200</v>
      </c>
      <c r="F232" s="26" t="s">
        <v>544</v>
      </c>
      <c r="G232" s="26" t="s">
        <v>500</v>
      </c>
      <c r="H232" s="26" t="s">
        <v>490</v>
      </c>
      <c r="I232" s="26" t="s">
        <v>515</v>
      </c>
      <c r="J232" s="26" t="s">
        <v>492</v>
      </c>
      <c r="K232" s="26" t="s">
        <v>525</v>
      </c>
      <c r="L232" s="26"/>
      <c r="M232" s="26" t="s">
        <v>590</v>
      </c>
      <c r="N232" s="30"/>
      <c r="O232" s="28">
        <f t="shared" si="80"/>
        <v>3200</v>
      </c>
    </row>
    <row r="233" spans="1:16" ht="21.9" customHeight="1" x14ac:dyDescent="0.25">
      <c r="A233" s="5" t="s">
        <v>256</v>
      </c>
      <c r="B233" s="6" t="s">
        <v>157</v>
      </c>
      <c r="C233" s="24">
        <v>2000</v>
      </c>
      <c r="D233" s="24">
        <v>2000</v>
      </c>
      <c r="E233" s="24">
        <v>2000</v>
      </c>
      <c r="F233" s="26" t="s">
        <v>544</v>
      </c>
      <c r="G233" s="26" t="s">
        <v>500</v>
      </c>
      <c r="H233" s="26" t="s">
        <v>490</v>
      </c>
      <c r="I233" s="26" t="s">
        <v>496</v>
      </c>
      <c r="J233" s="26" t="s">
        <v>492</v>
      </c>
      <c r="K233" s="26" t="s">
        <v>525</v>
      </c>
      <c r="L233" s="26"/>
      <c r="M233" s="26" t="s">
        <v>590</v>
      </c>
      <c r="N233" s="30"/>
      <c r="O233" s="28">
        <f>+D233</f>
        <v>2000</v>
      </c>
    </row>
    <row r="234" spans="1:16" ht="21.9" customHeight="1" x14ac:dyDescent="0.25">
      <c r="A234" s="5" t="s">
        <v>257</v>
      </c>
      <c r="B234" s="6" t="s">
        <v>390</v>
      </c>
      <c r="C234" s="24">
        <f>C235+C236+C237</f>
        <v>15000</v>
      </c>
      <c r="D234" s="24">
        <f>D235+D236+D237</f>
        <v>15000</v>
      </c>
      <c r="E234" s="24">
        <f>E235+E236+E237</f>
        <v>15000</v>
      </c>
      <c r="F234" s="26"/>
      <c r="G234" s="26"/>
      <c r="H234" s="26"/>
      <c r="I234" s="26"/>
      <c r="J234" s="26"/>
      <c r="K234" s="26" t="s">
        <v>525</v>
      </c>
      <c r="L234" s="26"/>
      <c r="M234" s="26"/>
      <c r="N234" s="30"/>
      <c r="O234" s="28">
        <f>O235+O236+O237</f>
        <v>15000</v>
      </c>
    </row>
    <row r="235" spans="1:16" ht="21.9" customHeight="1" x14ac:dyDescent="0.25">
      <c r="A235" s="7" t="s">
        <v>471</v>
      </c>
      <c r="B235" s="8" t="s">
        <v>151</v>
      </c>
      <c r="C235" s="29">
        <v>6000</v>
      </c>
      <c r="D235" s="29">
        <v>6000</v>
      </c>
      <c r="E235" s="29">
        <v>6000</v>
      </c>
      <c r="F235" s="26" t="s">
        <v>544</v>
      </c>
      <c r="G235" s="26" t="s">
        <v>500</v>
      </c>
      <c r="H235" s="26" t="s">
        <v>490</v>
      </c>
      <c r="I235" s="26" t="s">
        <v>491</v>
      </c>
      <c r="J235" s="26" t="s">
        <v>492</v>
      </c>
      <c r="K235" s="26" t="s">
        <v>525</v>
      </c>
      <c r="L235" s="26"/>
      <c r="M235" s="26" t="s">
        <v>590</v>
      </c>
      <c r="N235" s="30">
        <v>0</v>
      </c>
      <c r="O235" s="30">
        <f>+D235</f>
        <v>6000</v>
      </c>
    </row>
    <row r="236" spans="1:16" ht="21.9" customHeight="1" x14ac:dyDescent="0.25">
      <c r="A236" s="7" t="s">
        <v>472</v>
      </c>
      <c r="B236" s="8" t="s">
        <v>152</v>
      </c>
      <c r="C236" s="29">
        <v>3000</v>
      </c>
      <c r="D236" s="29">
        <v>3000</v>
      </c>
      <c r="E236" s="29">
        <v>3000</v>
      </c>
      <c r="F236" s="26" t="s">
        <v>544</v>
      </c>
      <c r="G236" s="26" t="s">
        <v>500</v>
      </c>
      <c r="H236" s="26" t="s">
        <v>490</v>
      </c>
      <c r="I236" s="26" t="s">
        <v>504</v>
      </c>
      <c r="J236" s="26" t="s">
        <v>504</v>
      </c>
      <c r="K236" s="26" t="s">
        <v>525</v>
      </c>
      <c r="L236" s="26"/>
      <c r="M236" s="26" t="s">
        <v>590</v>
      </c>
      <c r="N236" s="30"/>
      <c r="O236" s="30">
        <f t="shared" ref="O236:O237" si="81">+D236</f>
        <v>3000</v>
      </c>
    </row>
    <row r="237" spans="1:16" ht="21.9" customHeight="1" x14ac:dyDescent="0.25">
      <c r="A237" s="7" t="s">
        <v>473</v>
      </c>
      <c r="B237" s="8" t="s">
        <v>153</v>
      </c>
      <c r="C237" s="29">
        <v>6000</v>
      </c>
      <c r="D237" s="29">
        <v>6000</v>
      </c>
      <c r="E237" s="29">
        <v>6000</v>
      </c>
      <c r="F237" s="26" t="s">
        <v>544</v>
      </c>
      <c r="G237" s="26" t="s">
        <v>500</v>
      </c>
      <c r="H237" s="26" t="s">
        <v>490</v>
      </c>
      <c r="I237" s="26" t="s">
        <v>504</v>
      </c>
      <c r="J237" s="26" t="s">
        <v>504</v>
      </c>
      <c r="K237" s="26" t="s">
        <v>525</v>
      </c>
      <c r="L237" s="26"/>
      <c r="M237" s="26" t="s">
        <v>590</v>
      </c>
      <c r="N237" s="30"/>
      <c r="O237" s="30">
        <f t="shared" si="81"/>
        <v>6000</v>
      </c>
    </row>
    <row r="238" spans="1:16" ht="21.9" customHeight="1" x14ac:dyDescent="0.25">
      <c r="A238" s="11" t="s">
        <v>258</v>
      </c>
      <c r="B238" s="6" t="s">
        <v>419</v>
      </c>
      <c r="C238" s="24">
        <v>20000</v>
      </c>
      <c r="D238" s="24">
        <v>20000</v>
      </c>
      <c r="E238" s="24">
        <v>20000</v>
      </c>
      <c r="F238" s="26" t="s">
        <v>544</v>
      </c>
      <c r="G238" s="26" t="s">
        <v>539</v>
      </c>
      <c r="H238" s="26" t="s">
        <v>490</v>
      </c>
      <c r="I238" s="26" t="s">
        <v>515</v>
      </c>
      <c r="J238" s="26" t="s">
        <v>512</v>
      </c>
      <c r="K238" s="26" t="s">
        <v>525</v>
      </c>
      <c r="L238" s="26"/>
      <c r="M238" s="26" t="s">
        <v>590</v>
      </c>
      <c r="N238" s="30"/>
      <c r="O238" s="28">
        <f>+D238</f>
        <v>20000</v>
      </c>
    </row>
    <row r="239" spans="1:16" ht="21.9" customHeight="1" x14ac:dyDescent="0.25">
      <c r="A239" s="5" t="s">
        <v>259</v>
      </c>
      <c r="B239" s="6" t="s">
        <v>418</v>
      </c>
      <c r="C239" s="24">
        <v>90000</v>
      </c>
      <c r="D239" s="25">
        <v>40000</v>
      </c>
      <c r="E239" s="25">
        <v>40000</v>
      </c>
      <c r="F239" s="26" t="s">
        <v>542</v>
      </c>
      <c r="G239" s="26" t="s">
        <v>506</v>
      </c>
      <c r="H239" s="26" t="s">
        <v>541</v>
      </c>
      <c r="I239" s="26" t="s">
        <v>491</v>
      </c>
      <c r="J239" s="26" t="s">
        <v>540</v>
      </c>
      <c r="K239" s="26" t="s">
        <v>575</v>
      </c>
      <c r="L239" s="26"/>
      <c r="M239" s="26" t="s">
        <v>590</v>
      </c>
      <c r="N239" s="30"/>
      <c r="O239" s="28">
        <f>+D239</f>
        <v>40000</v>
      </c>
    </row>
    <row r="240" spans="1:16" ht="21.9" customHeight="1" x14ac:dyDescent="0.25">
      <c r="A240" s="5" t="s">
        <v>260</v>
      </c>
      <c r="B240" s="6" t="s">
        <v>148</v>
      </c>
      <c r="C240" s="24">
        <v>10000</v>
      </c>
      <c r="D240" s="24">
        <v>10000</v>
      </c>
      <c r="E240" s="24">
        <v>10000</v>
      </c>
      <c r="F240" s="26" t="s">
        <v>542</v>
      </c>
      <c r="G240" s="26" t="s">
        <v>494</v>
      </c>
      <c r="H240" s="26" t="s">
        <v>490</v>
      </c>
      <c r="I240" s="26" t="s">
        <v>504</v>
      </c>
      <c r="J240" s="26" t="s">
        <v>504</v>
      </c>
      <c r="K240" s="26" t="s">
        <v>579</v>
      </c>
      <c r="L240" s="26" t="s">
        <v>590</v>
      </c>
      <c r="M240" s="26"/>
      <c r="N240" s="28">
        <f>+D240</f>
        <v>10000</v>
      </c>
      <c r="O240" s="30"/>
    </row>
    <row r="241" spans="1:15" ht="21.9" customHeight="1" x14ac:dyDescent="0.25">
      <c r="A241" s="5" t="s">
        <v>261</v>
      </c>
      <c r="B241" s="6" t="s">
        <v>149</v>
      </c>
      <c r="C241" s="24">
        <v>70000</v>
      </c>
      <c r="D241" s="24">
        <v>70000</v>
      </c>
      <c r="E241" s="25">
        <v>50000</v>
      </c>
      <c r="F241" s="26" t="s">
        <v>542</v>
      </c>
      <c r="G241" s="26" t="s">
        <v>506</v>
      </c>
      <c r="H241" s="26" t="s">
        <v>490</v>
      </c>
      <c r="I241" s="26" t="s">
        <v>504</v>
      </c>
      <c r="J241" s="26" t="s">
        <v>504</v>
      </c>
      <c r="K241" s="26" t="s">
        <v>579</v>
      </c>
      <c r="L241" s="26" t="s">
        <v>590</v>
      </c>
      <c r="M241" s="26"/>
      <c r="N241" s="28">
        <f>+E241</f>
        <v>50000</v>
      </c>
      <c r="O241" s="30"/>
    </row>
    <row r="242" spans="1:15" ht="21.9" customHeight="1" x14ac:dyDescent="0.25">
      <c r="A242" s="5" t="s">
        <v>262</v>
      </c>
      <c r="B242" s="6" t="s">
        <v>158</v>
      </c>
      <c r="C242" s="24">
        <v>27720</v>
      </c>
      <c r="D242" s="24">
        <v>27720</v>
      </c>
      <c r="E242" s="24">
        <v>27720</v>
      </c>
      <c r="F242" s="26" t="s">
        <v>528</v>
      </c>
      <c r="G242" s="26" t="s">
        <v>571</v>
      </c>
      <c r="H242" s="26" t="s">
        <v>495</v>
      </c>
      <c r="I242" s="26" t="s">
        <v>491</v>
      </c>
      <c r="J242" s="26" t="s">
        <v>492</v>
      </c>
      <c r="K242" s="26" t="s">
        <v>580</v>
      </c>
      <c r="L242" s="26"/>
      <c r="M242" s="26" t="s">
        <v>590</v>
      </c>
      <c r="N242" s="30"/>
      <c r="O242" s="28">
        <f>+D242</f>
        <v>27720</v>
      </c>
    </row>
    <row r="243" spans="1:15" ht="21.9" customHeight="1" x14ac:dyDescent="0.25">
      <c r="A243" s="5" t="s">
        <v>263</v>
      </c>
      <c r="B243" s="6" t="s">
        <v>18</v>
      </c>
      <c r="C243" s="24">
        <v>169500</v>
      </c>
      <c r="D243" s="24">
        <v>169500</v>
      </c>
      <c r="E243" s="24">
        <v>169500</v>
      </c>
      <c r="F243" s="26" t="s">
        <v>543</v>
      </c>
      <c r="G243" s="26" t="s">
        <v>506</v>
      </c>
      <c r="H243" s="26" t="s">
        <v>541</v>
      </c>
      <c r="I243" s="26" t="s">
        <v>491</v>
      </c>
      <c r="J243" s="26" t="s">
        <v>540</v>
      </c>
      <c r="K243" s="26" t="s">
        <v>529</v>
      </c>
      <c r="L243" s="26"/>
      <c r="M243" s="26" t="s">
        <v>590</v>
      </c>
      <c r="N243" s="30"/>
      <c r="O243" s="28">
        <f t="shared" ref="O243:O257" si="82">+D243</f>
        <v>169500</v>
      </c>
    </row>
    <row r="244" spans="1:15" ht="21.9" customHeight="1" x14ac:dyDescent="0.25">
      <c r="A244" s="5" t="s">
        <v>264</v>
      </c>
      <c r="B244" s="6" t="s">
        <v>159</v>
      </c>
      <c r="C244" s="24">
        <v>6000</v>
      </c>
      <c r="D244" s="24">
        <v>6000</v>
      </c>
      <c r="E244" s="24">
        <v>6000</v>
      </c>
      <c r="F244" s="26" t="s">
        <v>544</v>
      </c>
      <c r="G244" s="26" t="s">
        <v>500</v>
      </c>
      <c r="H244" s="26" t="s">
        <v>490</v>
      </c>
      <c r="I244" s="26" t="s">
        <v>504</v>
      </c>
      <c r="J244" s="26" t="s">
        <v>504</v>
      </c>
      <c r="K244" s="26" t="s">
        <v>525</v>
      </c>
      <c r="L244" s="26"/>
      <c r="M244" s="26" t="s">
        <v>590</v>
      </c>
      <c r="N244" s="30"/>
      <c r="O244" s="28">
        <f t="shared" si="82"/>
        <v>6000</v>
      </c>
    </row>
    <row r="245" spans="1:15" ht="21.9" customHeight="1" x14ac:dyDescent="0.25">
      <c r="A245" s="5" t="s">
        <v>265</v>
      </c>
      <c r="B245" s="6" t="s">
        <v>160</v>
      </c>
      <c r="C245" s="24">
        <v>5000</v>
      </c>
      <c r="D245" s="24">
        <v>5000</v>
      </c>
      <c r="E245" s="24">
        <v>5000</v>
      </c>
      <c r="F245" s="26" t="s">
        <v>544</v>
      </c>
      <c r="G245" s="26" t="s">
        <v>500</v>
      </c>
      <c r="H245" s="26" t="s">
        <v>490</v>
      </c>
      <c r="I245" s="26" t="s">
        <v>504</v>
      </c>
      <c r="J245" s="26" t="s">
        <v>504</v>
      </c>
      <c r="K245" s="26" t="s">
        <v>525</v>
      </c>
      <c r="L245" s="26"/>
      <c r="M245" s="26" t="s">
        <v>590</v>
      </c>
      <c r="N245" s="30"/>
      <c r="O245" s="28">
        <f t="shared" si="82"/>
        <v>5000</v>
      </c>
    </row>
    <row r="246" spans="1:15" ht="21.9" customHeight="1" x14ac:dyDescent="0.25">
      <c r="A246" s="5" t="s">
        <v>266</v>
      </c>
      <c r="B246" s="6" t="s">
        <v>169</v>
      </c>
      <c r="C246" s="24">
        <v>5000</v>
      </c>
      <c r="D246" s="24">
        <v>5000</v>
      </c>
      <c r="E246" s="24">
        <v>5000</v>
      </c>
      <c r="F246" s="26" t="s">
        <v>552</v>
      </c>
      <c r="G246" s="26" t="s">
        <v>571</v>
      </c>
      <c r="H246" s="26" t="s">
        <v>495</v>
      </c>
      <c r="I246" s="26" t="s">
        <v>491</v>
      </c>
      <c r="J246" s="26" t="s">
        <v>492</v>
      </c>
      <c r="K246" s="26" t="s">
        <v>525</v>
      </c>
      <c r="L246" s="26"/>
      <c r="M246" s="26" t="s">
        <v>590</v>
      </c>
      <c r="N246" s="30"/>
      <c r="O246" s="28">
        <f t="shared" si="82"/>
        <v>5000</v>
      </c>
    </row>
    <row r="247" spans="1:15" ht="21.9" customHeight="1" x14ac:dyDescent="0.25">
      <c r="A247" s="5" t="s">
        <v>267</v>
      </c>
      <c r="B247" s="6" t="s">
        <v>170</v>
      </c>
      <c r="C247" s="24">
        <v>2500</v>
      </c>
      <c r="D247" s="24">
        <v>2500</v>
      </c>
      <c r="E247" s="24">
        <v>2500</v>
      </c>
      <c r="F247" s="26" t="s">
        <v>528</v>
      </c>
      <c r="G247" s="26" t="s">
        <v>566</v>
      </c>
      <c r="H247" s="26" t="s">
        <v>490</v>
      </c>
      <c r="I247" s="26" t="s">
        <v>504</v>
      </c>
      <c r="J247" s="26" t="s">
        <v>504</v>
      </c>
      <c r="K247" s="26" t="s">
        <v>534</v>
      </c>
      <c r="L247" s="26"/>
      <c r="M247" s="26" t="s">
        <v>590</v>
      </c>
      <c r="N247" s="30"/>
      <c r="O247" s="28">
        <f t="shared" si="82"/>
        <v>2500</v>
      </c>
    </row>
    <row r="248" spans="1:15" ht="21.9" customHeight="1" x14ac:dyDescent="0.25">
      <c r="A248" s="5" t="s">
        <v>268</v>
      </c>
      <c r="B248" s="6" t="s">
        <v>171</v>
      </c>
      <c r="C248" s="24">
        <v>7000</v>
      </c>
      <c r="D248" s="24">
        <v>7000</v>
      </c>
      <c r="E248" s="24">
        <v>7000</v>
      </c>
      <c r="F248" s="26" t="s">
        <v>550</v>
      </c>
      <c r="G248" s="26" t="s">
        <v>502</v>
      </c>
      <c r="H248" s="26" t="s">
        <v>503</v>
      </c>
      <c r="I248" s="26" t="s">
        <v>504</v>
      </c>
      <c r="J248" s="26" t="s">
        <v>504</v>
      </c>
      <c r="K248" s="26" t="s">
        <v>581</v>
      </c>
      <c r="L248" s="26"/>
      <c r="M248" s="26" t="s">
        <v>590</v>
      </c>
      <c r="N248" s="30"/>
      <c r="O248" s="28">
        <f t="shared" si="82"/>
        <v>7000</v>
      </c>
    </row>
    <row r="249" spans="1:15" ht="21.9" customHeight="1" x14ac:dyDescent="0.25">
      <c r="A249" s="5" t="s">
        <v>269</v>
      </c>
      <c r="B249" s="6" t="s">
        <v>172</v>
      </c>
      <c r="C249" s="24">
        <v>200000</v>
      </c>
      <c r="D249" s="25">
        <v>150000</v>
      </c>
      <c r="E249" s="25">
        <v>150000</v>
      </c>
      <c r="F249" s="26" t="s">
        <v>550</v>
      </c>
      <c r="G249" s="26" t="s">
        <v>506</v>
      </c>
      <c r="H249" s="26" t="s">
        <v>490</v>
      </c>
      <c r="I249" s="26" t="s">
        <v>491</v>
      </c>
      <c r="J249" s="26" t="s">
        <v>492</v>
      </c>
      <c r="K249" s="26" t="s">
        <v>581</v>
      </c>
      <c r="L249" s="26"/>
      <c r="M249" s="26" t="s">
        <v>590</v>
      </c>
      <c r="N249" s="30"/>
      <c r="O249" s="28">
        <f t="shared" si="82"/>
        <v>150000</v>
      </c>
    </row>
    <row r="250" spans="1:15" ht="21.9" customHeight="1" x14ac:dyDescent="0.25">
      <c r="A250" s="5" t="s">
        <v>270</v>
      </c>
      <c r="B250" s="6" t="s">
        <v>477</v>
      </c>
      <c r="C250" s="24">
        <v>650000</v>
      </c>
      <c r="D250" s="24">
        <v>650000</v>
      </c>
      <c r="E250" s="24">
        <v>650000</v>
      </c>
      <c r="F250" s="26" t="s">
        <v>550</v>
      </c>
      <c r="G250" s="26" t="s">
        <v>506</v>
      </c>
      <c r="H250" s="26" t="s">
        <v>490</v>
      </c>
      <c r="I250" s="26" t="s">
        <v>491</v>
      </c>
      <c r="J250" s="26" t="s">
        <v>546</v>
      </c>
      <c r="K250" s="26" t="s">
        <v>581</v>
      </c>
      <c r="L250" s="26"/>
      <c r="M250" s="26" t="s">
        <v>590</v>
      </c>
      <c r="N250" s="30"/>
      <c r="O250" s="28">
        <f t="shared" si="82"/>
        <v>650000</v>
      </c>
    </row>
    <row r="251" spans="1:15" ht="21.9" customHeight="1" x14ac:dyDescent="0.25">
      <c r="A251" s="5" t="s">
        <v>271</v>
      </c>
      <c r="B251" s="6" t="s">
        <v>173</v>
      </c>
      <c r="C251" s="24">
        <v>10000</v>
      </c>
      <c r="D251" s="24">
        <v>10000</v>
      </c>
      <c r="E251" s="24">
        <v>10000</v>
      </c>
      <c r="F251" s="26" t="s">
        <v>528</v>
      </c>
      <c r="G251" s="26" t="s">
        <v>494</v>
      </c>
      <c r="H251" s="26" t="s">
        <v>490</v>
      </c>
      <c r="I251" s="26" t="s">
        <v>496</v>
      </c>
      <c r="J251" s="26" t="s">
        <v>492</v>
      </c>
      <c r="K251" s="26" t="s">
        <v>534</v>
      </c>
      <c r="L251" s="26"/>
      <c r="M251" s="26" t="s">
        <v>590</v>
      </c>
      <c r="N251" s="30"/>
      <c r="O251" s="28">
        <f t="shared" si="82"/>
        <v>10000</v>
      </c>
    </row>
    <row r="252" spans="1:15" ht="21.9" customHeight="1" x14ac:dyDescent="0.25">
      <c r="A252" s="5" t="s">
        <v>272</v>
      </c>
      <c r="B252" s="6" t="s">
        <v>174</v>
      </c>
      <c r="C252" s="24">
        <v>1750</v>
      </c>
      <c r="D252" s="24">
        <v>1750</v>
      </c>
      <c r="E252" s="24">
        <v>1750</v>
      </c>
      <c r="F252" s="26" t="s">
        <v>528</v>
      </c>
      <c r="G252" s="26" t="s">
        <v>500</v>
      </c>
      <c r="H252" s="26" t="s">
        <v>490</v>
      </c>
      <c r="I252" s="26" t="s">
        <v>491</v>
      </c>
      <c r="J252" s="26" t="s">
        <v>492</v>
      </c>
      <c r="K252" s="26" t="s">
        <v>529</v>
      </c>
      <c r="L252" s="26"/>
      <c r="M252" s="26" t="s">
        <v>590</v>
      </c>
      <c r="N252" s="30"/>
      <c r="O252" s="28">
        <f t="shared" si="82"/>
        <v>1750</v>
      </c>
    </row>
    <row r="253" spans="1:15" ht="26.4" x14ac:dyDescent="0.25">
      <c r="A253" s="5" t="s">
        <v>273</v>
      </c>
      <c r="B253" s="6" t="s">
        <v>175</v>
      </c>
      <c r="C253" s="24">
        <v>1500</v>
      </c>
      <c r="D253" s="24">
        <v>1500</v>
      </c>
      <c r="E253" s="24">
        <v>1500</v>
      </c>
      <c r="F253" s="26" t="s">
        <v>544</v>
      </c>
      <c r="G253" s="26" t="s">
        <v>500</v>
      </c>
      <c r="H253" s="26" t="s">
        <v>490</v>
      </c>
      <c r="I253" s="26" t="s">
        <v>538</v>
      </c>
      <c r="J253" s="26" t="s">
        <v>492</v>
      </c>
      <c r="K253" s="26" t="s">
        <v>525</v>
      </c>
      <c r="L253" s="26"/>
      <c r="M253" s="26" t="s">
        <v>590</v>
      </c>
      <c r="N253" s="30"/>
      <c r="O253" s="28">
        <f t="shared" si="82"/>
        <v>1500</v>
      </c>
    </row>
    <row r="254" spans="1:15" ht="21.9" customHeight="1" x14ac:dyDescent="0.25">
      <c r="A254" s="5" t="s">
        <v>274</v>
      </c>
      <c r="B254" s="6" t="s">
        <v>176</v>
      </c>
      <c r="C254" s="24">
        <v>1500</v>
      </c>
      <c r="D254" s="24">
        <v>1500</v>
      </c>
      <c r="E254" s="24">
        <v>1500</v>
      </c>
      <c r="F254" s="26" t="s">
        <v>531</v>
      </c>
      <c r="G254" s="26" t="s">
        <v>500</v>
      </c>
      <c r="H254" s="26" t="s">
        <v>490</v>
      </c>
      <c r="I254" s="26" t="s">
        <v>504</v>
      </c>
      <c r="J254" s="26" t="s">
        <v>504</v>
      </c>
      <c r="K254" s="26" t="s">
        <v>535</v>
      </c>
      <c r="L254" s="26"/>
      <c r="M254" s="26" t="s">
        <v>590</v>
      </c>
      <c r="N254" s="30"/>
      <c r="O254" s="28">
        <f t="shared" si="82"/>
        <v>1500</v>
      </c>
    </row>
    <row r="255" spans="1:15" ht="26.4" x14ac:dyDescent="0.25">
      <c r="A255" s="5" t="s">
        <v>275</v>
      </c>
      <c r="B255" s="6" t="s">
        <v>177</v>
      </c>
      <c r="C255" s="24">
        <v>4000</v>
      </c>
      <c r="D255" s="24">
        <v>4000</v>
      </c>
      <c r="E255" s="24">
        <v>4000</v>
      </c>
      <c r="F255" s="26" t="s">
        <v>531</v>
      </c>
      <c r="G255" s="26" t="s">
        <v>500</v>
      </c>
      <c r="H255" s="26" t="s">
        <v>490</v>
      </c>
      <c r="I255" s="26" t="s">
        <v>491</v>
      </c>
      <c r="J255" s="26" t="s">
        <v>492</v>
      </c>
      <c r="K255" s="26" t="s">
        <v>529</v>
      </c>
      <c r="L255" s="26"/>
      <c r="M255" s="26" t="s">
        <v>590</v>
      </c>
      <c r="N255" s="30"/>
      <c r="O255" s="28">
        <f t="shared" si="82"/>
        <v>4000</v>
      </c>
    </row>
    <row r="256" spans="1:15" ht="21.9" customHeight="1" x14ac:dyDescent="0.25">
      <c r="A256" s="5" t="s">
        <v>291</v>
      </c>
      <c r="B256" s="6" t="s">
        <v>178</v>
      </c>
      <c r="C256" s="24">
        <v>2400</v>
      </c>
      <c r="D256" s="24">
        <v>2400</v>
      </c>
      <c r="E256" s="24">
        <v>2400</v>
      </c>
      <c r="F256" s="26" t="s">
        <v>531</v>
      </c>
      <c r="G256" s="26" t="s">
        <v>500</v>
      </c>
      <c r="H256" s="26" t="s">
        <v>490</v>
      </c>
      <c r="I256" s="26" t="s">
        <v>491</v>
      </c>
      <c r="J256" s="26" t="s">
        <v>492</v>
      </c>
      <c r="K256" s="26" t="s">
        <v>529</v>
      </c>
      <c r="L256" s="26"/>
      <c r="M256" s="26" t="s">
        <v>590</v>
      </c>
      <c r="N256" s="30"/>
      <c r="O256" s="28">
        <f t="shared" si="82"/>
        <v>2400</v>
      </c>
    </row>
    <row r="257" spans="1:15" ht="21.9" customHeight="1" x14ac:dyDescent="0.25">
      <c r="A257" s="5" t="s">
        <v>292</v>
      </c>
      <c r="B257" s="6" t="s">
        <v>179</v>
      </c>
      <c r="C257" s="24">
        <v>2500</v>
      </c>
      <c r="D257" s="24">
        <v>2500</v>
      </c>
      <c r="E257" s="24">
        <v>2500</v>
      </c>
      <c r="F257" s="26" t="s">
        <v>531</v>
      </c>
      <c r="G257" s="26" t="s">
        <v>500</v>
      </c>
      <c r="H257" s="26" t="s">
        <v>490</v>
      </c>
      <c r="I257" s="26" t="s">
        <v>491</v>
      </c>
      <c r="J257" s="26" t="s">
        <v>492</v>
      </c>
      <c r="K257" s="26" t="s">
        <v>535</v>
      </c>
      <c r="L257" s="26"/>
      <c r="M257" s="26" t="s">
        <v>590</v>
      </c>
      <c r="N257" s="30"/>
      <c r="O257" s="28">
        <f t="shared" si="82"/>
        <v>2500</v>
      </c>
    </row>
    <row r="258" spans="1:15" ht="21.9" customHeight="1" x14ac:dyDescent="0.25">
      <c r="A258" s="5" t="s">
        <v>294</v>
      </c>
      <c r="B258" s="6" t="s">
        <v>180</v>
      </c>
      <c r="C258" s="24">
        <v>11000</v>
      </c>
      <c r="D258" s="24">
        <v>11000</v>
      </c>
      <c r="E258" s="24">
        <v>11000</v>
      </c>
      <c r="F258" s="26"/>
      <c r="G258" s="26"/>
      <c r="H258" s="26"/>
      <c r="I258" s="26"/>
      <c r="J258" s="26"/>
      <c r="K258" s="26" t="s">
        <v>535</v>
      </c>
      <c r="L258" s="26"/>
      <c r="M258" s="26"/>
      <c r="N258" s="28"/>
      <c r="O258" s="28">
        <v>11000</v>
      </c>
    </row>
    <row r="259" spans="1:15" ht="21.9" customHeight="1" x14ac:dyDescent="0.25">
      <c r="A259" s="7" t="s">
        <v>401</v>
      </c>
      <c r="B259" s="8" t="s">
        <v>565</v>
      </c>
      <c r="C259" s="39">
        <v>6000</v>
      </c>
      <c r="D259" s="39">
        <v>6000</v>
      </c>
      <c r="E259" s="39">
        <v>6000</v>
      </c>
      <c r="F259" s="26" t="s">
        <v>531</v>
      </c>
      <c r="G259" s="26" t="s">
        <v>560</v>
      </c>
      <c r="H259" s="26" t="s">
        <v>490</v>
      </c>
      <c r="I259" s="26" t="s">
        <v>491</v>
      </c>
      <c r="J259" s="26" t="s">
        <v>492</v>
      </c>
      <c r="K259" s="26" t="s">
        <v>535</v>
      </c>
      <c r="L259" s="26"/>
      <c r="M259" s="26" t="s">
        <v>590</v>
      </c>
      <c r="N259" s="30"/>
      <c r="O259" s="30">
        <f>+D259</f>
        <v>6000</v>
      </c>
    </row>
    <row r="260" spans="1:15" s="2" customFormat="1" ht="21.9" customHeight="1" x14ac:dyDescent="0.25">
      <c r="A260" s="7" t="s">
        <v>402</v>
      </c>
      <c r="B260" s="8" t="s">
        <v>564</v>
      </c>
      <c r="C260" s="39">
        <v>3000</v>
      </c>
      <c r="D260" s="39">
        <v>3000</v>
      </c>
      <c r="E260" s="39">
        <v>3000</v>
      </c>
      <c r="F260" s="26" t="s">
        <v>531</v>
      </c>
      <c r="G260" s="26" t="s">
        <v>560</v>
      </c>
      <c r="H260" s="26" t="s">
        <v>561</v>
      </c>
      <c r="I260" s="26" t="s">
        <v>515</v>
      </c>
      <c r="J260" s="26" t="s">
        <v>492</v>
      </c>
      <c r="K260" s="26" t="s">
        <v>535</v>
      </c>
      <c r="L260" s="26"/>
      <c r="M260" s="26" t="s">
        <v>590</v>
      </c>
      <c r="N260" s="30"/>
      <c r="O260" s="30">
        <f t="shared" ref="O260:O261" si="83">+D260</f>
        <v>3000</v>
      </c>
    </row>
    <row r="261" spans="1:15" s="2" customFormat="1" ht="21.9" customHeight="1" x14ac:dyDescent="0.25">
      <c r="A261" s="7" t="s">
        <v>562</v>
      </c>
      <c r="B261" s="8" t="s">
        <v>563</v>
      </c>
      <c r="C261" s="39">
        <v>2000</v>
      </c>
      <c r="D261" s="39">
        <v>2000</v>
      </c>
      <c r="E261" s="39">
        <v>2000</v>
      </c>
      <c r="F261" s="26" t="s">
        <v>531</v>
      </c>
      <c r="G261" s="26" t="s">
        <v>560</v>
      </c>
      <c r="H261" s="26" t="s">
        <v>490</v>
      </c>
      <c r="I261" s="26" t="s">
        <v>538</v>
      </c>
      <c r="J261" s="26" t="s">
        <v>492</v>
      </c>
      <c r="K261" s="26" t="s">
        <v>535</v>
      </c>
      <c r="L261" s="26"/>
      <c r="M261" s="26" t="s">
        <v>590</v>
      </c>
      <c r="N261" s="30"/>
      <c r="O261" s="30">
        <f t="shared" si="83"/>
        <v>2000</v>
      </c>
    </row>
    <row r="262" spans="1:15" s="2" customFormat="1" ht="21.9" customHeight="1" x14ac:dyDescent="0.25">
      <c r="A262" s="5" t="s">
        <v>295</v>
      </c>
      <c r="B262" s="6" t="s">
        <v>181</v>
      </c>
      <c r="C262" s="24">
        <f>C263+C264</f>
        <v>10000</v>
      </c>
      <c r="D262" s="24">
        <f>D263+D264</f>
        <v>10000</v>
      </c>
      <c r="E262" s="24">
        <f>E263+E264</f>
        <v>10000</v>
      </c>
      <c r="F262" s="26"/>
      <c r="G262" s="26"/>
      <c r="H262" s="26"/>
      <c r="I262" s="26"/>
      <c r="J262" s="26"/>
      <c r="K262" s="26" t="s">
        <v>529</v>
      </c>
      <c r="L262" s="26"/>
      <c r="M262" s="26"/>
      <c r="N262" s="30"/>
      <c r="O262" s="28">
        <f>O263+O264</f>
        <v>10000</v>
      </c>
    </row>
    <row r="263" spans="1:15" s="2" customFormat="1" ht="21.9" customHeight="1" x14ac:dyDescent="0.25">
      <c r="A263" s="7" t="s">
        <v>558</v>
      </c>
      <c r="B263" s="8" t="s">
        <v>182</v>
      </c>
      <c r="C263" s="29">
        <v>8000</v>
      </c>
      <c r="D263" s="29">
        <v>8000</v>
      </c>
      <c r="E263" s="29">
        <v>8000</v>
      </c>
      <c r="F263" s="26" t="s">
        <v>554</v>
      </c>
      <c r="G263" s="26" t="s">
        <v>566</v>
      </c>
      <c r="H263" s="26" t="s">
        <v>490</v>
      </c>
      <c r="I263" s="26" t="s">
        <v>515</v>
      </c>
      <c r="J263" s="26" t="s">
        <v>492</v>
      </c>
      <c r="K263" s="26" t="s">
        <v>529</v>
      </c>
      <c r="L263" s="26"/>
      <c r="M263" s="26" t="s">
        <v>590</v>
      </c>
      <c r="N263" s="30"/>
      <c r="O263" s="30">
        <f>+D263</f>
        <v>8000</v>
      </c>
    </row>
    <row r="264" spans="1:15" s="2" customFormat="1" ht="21.9" customHeight="1" x14ac:dyDescent="0.25">
      <c r="A264" s="7" t="s">
        <v>559</v>
      </c>
      <c r="B264" s="8" t="s">
        <v>183</v>
      </c>
      <c r="C264" s="29">
        <v>2000</v>
      </c>
      <c r="D264" s="29">
        <v>2000</v>
      </c>
      <c r="E264" s="29">
        <v>2000</v>
      </c>
      <c r="F264" s="26" t="s">
        <v>547</v>
      </c>
      <c r="G264" s="26" t="s">
        <v>500</v>
      </c>
      <c r="H264" s="26" t="s">
        <v>490</v>
      </c>
      <c r="I264" s="26" t="s">
        <v>515</v>
      </c>
      <c r="J264" s="26" t="s">
        <v>492</v>
      </c>
      <c r="K264" s="26" t="s">
        <v>529</v>
      </c>
      <c r="L264" s="26"/>
      <c r="M264" s="26" t="s">
        <v>590</v>
      </c>
      <c r="N264" s="30"/>
      <c r="O264" s="30">
        <f>+D264</f>
        <v>2000</v>
      </c>
    </row>
    <row r="265" spans="1:15" s="2" customFormat="1" ht="21.9" customHeight="1" x14ac:dyDescent="0.25">
      <c r="A265" s="5" t="s">
        <v>296</v>
      </c>
      <c r="B265" s="6" t="s">
        <v>430</v>
      </c>
      <c r="C265" s="24">
        <v>10000</v>
      </c>
      <c r="D265" s="24">
        <v>10000</v>
      </c>
      <c r="E265" s="25">
        <v>30000</v>
      </c>
      <c r="F265" s="26" t="s">
        <v>567</v>
      </c>
      <c r="G265" s="26" t="s">
        <v>568</v>
      </c>
      <c r="H265" s="26" t="s">
        <v>490</v>
      </c>
      <c r="I265" s="26" t="s">
        <v>515</v>
      </c>
      <c r="J265" s="26" t="s">
        <v>513</v>
      </c>
      <c r="K265" s="26" t="s">
        <v>529</v>
      </c>
      <c r="L265" s="26"/>
      <c r="M265" s="26" t="s">
        <v>590</v>
      </c>
      <c r="N265" s="30"/>
      <c r="O265" s="28">
        <f>+E265</f>
        <v>30000</v>
      </c>
    </row>
    <row r="266" spans="1:15" ht="21.9" customHeight="1" x14ac:dyDescent="0.25">
      <c r="A266" s="5" t="s">
        <v>365</v>
      </c>
      <c r="B266" s="6" t="s">
        <v>186</v>
      </c>
      <c r="C266" s="24">
        <v>3000</v>
      </c>
      <c r="D266" s="24">
        <v>3000</v>
      </c>
      <c r="E266" s="24">
        <v>3000</v>
      </c>
      <c r="F266" s="26" t="s">
        <v>555</v>
      </c>
      <c r="G266" s="26" t="s">
        <v>500</v>
      </c>
      <c r="H266" s="26" t="s">
        <v>490</v>
      </c>
      <c r="I266" s="26" t="s">
        <v>491</v>
      </c>
      <c r="J266" s="26" t="s">
        <v>492</v>
      </c>
      <c r="K266" s="26" t="s">
        <v>576</v>
      </c>
      <c r="L266" s="26"/>
      <c r="M266" s="26" t="s">
        <v>590</v>
      </c>
      <c r="N266" s="30"/>
      <c r="O266" s="28">
        <f t="shared" ref="O266:O270" si="84">+D266</f>
        <v>3000</v>
      </c>
    </row>
    <row r="267" spans="1:15" ht="21.9" customHeight="1" x14ac:dyDescent="0.25">
      <c r="A267" s="5" t="s">
        <v>391</v>
      </c>
      <c r="B267" s="6" t="s">
        <v>293</v>
      </c>
      <c r="C267" s="24">
        <v>75000</v>
      </c>
      <c r="D267" s="24">
        <v>75000</v>
      </c>
      <c r="E267" s="24">
        <v>75000</v>
      </c>
      <c r="F267" s="26" t="s">
        <v>545</v>
      </c>
      <c r="G267" s="26" t="s">
        <v>506</v>
      </c>
      <c r="H267" s="26" t="s">
        <v>541</v>
      </c>
      <c r="I267" s="26" t="s">
        <v>538</v>
      </c>
      <c r="J267" s="26" t="s">
        <v>540</v>
      </c>
      <c r="K267" s="26" t="s">
        <v>575</v>
      </c>
      <c r="L267" s="26"/>
      <c r="M267" s="26" t="s">
        <v>590</v>
      </c>
      <c r="N267" s="30"/>
      <c r="O267" s="28">
        <f t="shared" si="84"/>
        <v>75000</v>
      </c>
    </row>
    <row r="268" spans="1:15" ht="21.9" customHeight="1" x14ac:dyDescent="0.25">
      <c r="A268" s="5" t="s">
        <v>392</v>
      </c>
      <c r="B268" s="6" t="s">
        <v>188</v>
      </c>
      <c r="C268" s="24">
        <v>50000</v>
      </c>
      <c r="D268" s="24">
        <v>50000</v>
      </c>
      <c r="E268" s="24">
        <v>50000</v>
      </c>
      <c r="F268" s="26" t="s">
        <v>553</v>
      </c>
      <c r="G268" s="26" t="s">
        <v>566</v>
      </c>
      <c r="H268" s="26" t="s">
        <v>503</v>
      </c>
      <c r="I268" s="26" t="s">
        <v>504</v>
      </c>
      <c r="J268" s="26" t="s">
        <v>504</v>
      </c>
      <c r="K268" s="26" t="s">
        <v>582</v>
      </c>
      <c r="L268" s="26"/>
      <c r="M268" s="26" t="s">
        <v>590</v>
      </c>
      <c r="N268" s="30"/>
      <c r="O268" s="28">
        <f t="shared" si="84"/>
        <v>50000</v>
      </c>
    </row>
    <row r="269" spans="1:15" ht="25.5" customHeight="1" x14ac:dyDescent="0.25">
      <c r="A269" s="5" t="s">
        <v>393</v>
      </c>
      <c r="B269" s="6" t="s">
        <v>481</v>
      </c>
      <c r="C269" s="24">
        <v>20000</v>
      </c>
      <c r="D269" s="24">
        <v>20000</v>
      </c>
      <c r="E269" s="24">
        <v>20000</v>
      </c>
      <c r="F269" s="26" t="s">
        <v>528</v>
      </c>
      <c r="G269" s="26" t="s">
        <v>502</v>
      </c>
      <c r="H269" s="26" t="s">
        <v>503</v>
      </c>
      <c r="I269" s="26" t="s">
        <v>504</v>
      </c>
      <c r="J269" s="26" t="s">
        <v>504</v>
      </c>
      <c r="K269" s="26" t="s">
        <v>534</v>
      </c>
      <c r="L269" s="26"/>
      <c r="M269" s="26" t="s">
        <v>590</v>
      </c>
      <c r="N269" s="30"/>
      <c r="O269" s="28">
        <f t="shared" si="84"/>
        <v>20000</v>
      </c>
    </row>
    <row r="270" spans="1:15" ht="21.9" customHeight="1" thickBot="1" x14ac:dyDescent="0.3">
      <c r="A270" s="5" t="s">
        <v>394</v>
      </c>
      <c r="B270" s="6" t="s">
        <v>297</v>
      </c>
      <c r="C270" s="24">
        <v>5000</v>
      </c>
      <c r="D270" s="24">
        <v>5000</v>
      </c>
      <c r="E270" s="24">
        <v>5000</v>
      </c>
      <c r="F270" s="26" t="s">
        <v>554</v>
      </c>
      <c r="G270" s="26" t="s">
        <v>566</v>
      </c>
      <c r="H270" s="26" t="s">
        <v>503</v>
      </c>
      <c r="I270" s="26" t="s">
        <v>504</v>
      </c>
      <c r="J270" s="26" t="s">
        <v>504</v>
      </c>
      <c r="K270" s="26" t="s">
        <v>583</v>
      </c>
      <c r="L270" s="26"/>
      <c r="M270" s="26" t="s">
        <v>590</v>
      </c>
      <c r="N270" s="30"/>
      <c r="O270" s="28">
        <f t="shared" si="84"/>
        <v>5000</v>
      </c>
    </row>
    <row r="271" spans="1:15" ht="20.100000000000001" customHeight="1" thickTop="1" thickBot="1" x14ac:dyDescent="0.3">
      <c r="A271" s="9"/>
      <c r="B271" s="10" t="s">
        <v>403</v>
      </c>
      <c r="C271" s="20">
        <f>C151+C152+C153+C154+C155+C156+C157+C158+C165+C171+C172+C173+C174+C175+C176+C177+C178+C179+C184+C185+C186+C187+C188+C189+C190+C191+C192+C193+C194+C195+C196+C197+C198+C199+C200+C201+C206+C210+C213+C214+C217+C220+C221+C222+C226+C227+C228+C229+C230+C231+C232+C233+C234+C238+C239+C240+C241+C242+C243+C244+C245+C246+C247+C248+C249+C250+C251+C252+C253+C254+C255+C256+C257+C258+C262+C265+C266+C267+C268+C269+C270</f>
        <v>2280570</v>
      </c>
      <c r="D271" s="20">
        <f>D151+D152+D153+D154+D155+D156+D157+D158+D165+D171+D172+D173+D174+D175+D176+D177+D178+D179+D184+D185+D186+D187+D188+D189+D190+D191+D192+D193+D194+D195+D196+D197+D198+D199+D200+D201+D206+D210+D213+D214+D217+D220+D221+D222+D226+D227+D228+D229+D230+D231+D232+D233+D234+D238+D239+D240+D241+D242+D243+D244+D245+D246+D247+D248+D249+D250+D251+D252+D253+D254+D255+D256+D257+D258+D262+D265+D266+D267+D268+D269+D270</f>
        <v>2090570</v>
      </c>
      <c r="E271" s="20">
        <f>E151+E152+E153+E154+E155+E156+E157+E158+E165+E171+E172+E173+E174+E175+E176+E177+E178+E179+E184+E185+E186+E187+E188+E189+E190+E191+E192+E193+E194+E195+E196+E197+E198+E199+E200+E201+E206+E210+E213+E214+E217+E220+E221+E222+E226+E227+E228+E229+E230+E231+E232+E233+E234+E238+E239+E240+E241+E242+E243+E244+E245+E246+E247+E248+E249+E250+E251+E252+E253+E254+E255+E256+E257+E258+E262+E265+E266+E267+E268+E269+E270</f>
        <v>2090570</v>
      </c>
      <c r="F271" s="20"/>
      <c r="G271" s="20"/>
      <c r="H271" s="20"/>
      <c r="I271" s="20"/>
      <c r="J271" s="20"/>
      <c r="K271" s="42"/>
      <c r="L271" s="20"/>
      <c r="M271" s="20"/>
      <c r="N271" s="22">
        <f t="shared" ref="N271:O271" si="85">N151+N152+N153+N154+N155+N156+N157+N158+N165+N171+N172+N173+N174+N175+N176+N177+N178+N179+N184+N185+N186+N187+N188+N189+N190+N191+N192+N193+N194+N195+N196+N197+N198+N199+N200+N201+N206+N210+N213+N214+N217+N220+N221+N222+N226+N227+N228+N229+N230+N231+N232+N233+N234+N238+N239+N240+N241+N242+N243+N244+N245+N246+N247+N248+N249+N250+N251+N252+N253+N254+N255+N256+N257+N258+N262+N265+N266+N267+N268+N269+N270</f>
        <v>60000</v>
      </c>
      <c r="O271" s="22">
        <f t="shared" si="85"/>
        <v>2030570</v>
      </c>
    </row>
    <row r="272" spans="1:15" ht="27.9" customHeight="1" thickTop="1" thickBot="1" x14ac:dyDescent="0.3">
      <c r="A272" s="9" t="s">
        <v>70</v>
      </c>
      <c r="B272" s="10" t="s">
        <v>19</v>
      </c>
      <c r="C272" s="20"/>
      <c r="D272" s="20"/>
      <c r="E272" s="20"/>
      <c r="F272" s="20"/>
      <c r="G272" s="20"/>
      <c r="H272" s="20"/>
      <c r="I272" s="20"/>
      <c r="J272" s="20"/>
      <c r="K272" s="42"/>
      <c r="L272" s="20"/>
      <c r="M272" s="20"/>
      <c r="N272" s="22"/>
      <c r="O272" s="22"/>
    </row>
    <row r="273" spans="1:15" ht="21.9" customHeight="1" thickTop="1" x14ac:dyDescent="0.25">
      <c r="A273" s="5" t="s">
        <v>2</v>
      </c>
      <c r="B273" s="6" t="s">
        <v>409</v>
      </c>
      <c r="C273" s="24">
        <f>C274+C275</f>
        <v>590000</v>
      </c>
      <c r="D273" s="24">
        <f>D274+D275</f>
        <v>590000</v>
      </c>
      <c r="E273" s="24">
        <f>E274+E275</f>
        <v>590000</v>
      </c>
      <c r="F273" s="26"/>
      <c r="G273" s="26"/>
      <c r="H273" s="26"/>
      <c r="I273" s="26"/>
      <c r="J273" s="26"/>
      <c r="K273" s="26" t="s">
        <v>524</v>
      </c>
      <c r="L273" s="26"/>
      <c r="M273" s="26"/>
      <c r="N273" s="28">
        <f>N274+N275</f>
        <v>590000</v>
      </c>
      <c r="O273" s="30"/>
    </row>
    <row r="274" spans="1:15" ht="21.9" customHeight="1" x14ac:dyDescent="0.25">
      <c r="A274" s="7" t="s">
        <v>22</v>
      </c>
      <c r="B274" s="8" t="s">
        <v>433</v>
      </c>
      <c r="C274" s="29">
        <v>90000</v>
      </c>
      <c r="D274" s="29">
        <v>90000</v>
      </c>
      <c r="E274" s="29">
        <v>90000</v>
      </c>
      <c r="F274" s="26" t="s">
        <v>549</v>
      </c>
      <c r="G274" s="26" t="s">
        <v>506</v>
      </c>
      <c r="H274" s="26" t="s">
        <v>490</v>
      </c>
      <c r="I274" s="26" t="s">
        <v>496</v>
      </c>
      <c r="J274" s="26" t="s">
        <v>570</v>
      </c>
      <c r="K274" s="26" t="s">
        <v>524</v>
      </c>
      <c r="L274" s="26" t="s">
        <v>590</v>
      </c>
      <c r="M274" s="26"/>
      <c r="N274" s="30">
        <f>+D274</f>
        <v>90000</v>
      </c>
      <c r="O274" s="30"/>
    </row>
    <row r="275" spans="1:15" ht="21.9" customHeight="1" x14ac:dyDescent="0.25">
      <c r="A275" s="7" t="s">
        <v>23</v>
      </c>
      <c r="B275" s="8" t="s">
        <v>434</v>
      </c>
      <c r="C275" s="29">
        <v>500000</v>
      </c>
      <c r="D275" s="29">
        <v>500000</v>
      </c>
      <c r="E275" s="29">
        <v>500000</v>
      </c>
      <c r="F275" s="26" t="s">
        <v>549</v>
      </c>
      <c r="G275" s="26" t="s">
        <v>506</v>
      </c>
      <c r="H275" s="26" t="s">
        <v>490</v>
      </c>
      <c r="I275" s="26" t="s">
        <v>496</v>
      </c>
      <c r="J275" s="26" t="s">
        <v>492</v>
      </c>
      <c r="K275" s="26" t="s">
        <v>524</v>
      </c>
      <c r="L275" s="26" t="s">
        <v>590</v>
      </c>
      <c r="M275" s="26"/>
      <c r="N275" s="30">
        <f>+D275</f>
        <v>500000</v>
      </c>
      <c r="O275" s="30"/>
    </row>
    <row r="276" spans="1:15" ht="21.9" customHeight="1" x14ac:dyDescent="0.25">
      <c r="A276" s="5" t="s">
        <v>4</v>
      </c>
      <c r="B276" s="6" t="s">
        <v>410</v>
      </c>
      <c r="C276" s="24">
        <v>50000</v>
      </c>
      <c r="D276" s="24">
        <v>50000</v>
      </c>
      <c r="E276" s="24">
        <v>50000</v>
      </c>
      <c r="F276" s="26" t="s">
        <v>549</v>
      </c>
      <c r="G276" s="26" t="s">
        <v>494</v>
      </c>
      <c r="H276" s="26" t="s">
        <v>490</v>
      </c>
      <c r="I276" s="26" t="s">
        <v>504</v>
      </c>
      <c r="J276" s="26" t="s">
        <v>504</v>
      </c>
      <c r="K276" s="26" t="s">
        <v>525</v>
      </c>
      <c r="L276" s="26"/>
      <c r="M276" s="26" t="s">
        <v>590</v>
      </c>
      <c r="N276" s="30"/>
      <c r="O276" s="28">
        <f>+E276</f>
        <v>50000</v>
      </c>
    </row>
    <row r="277" spans="1:15" ht="21.9" customHeight="1" x14ac:dyDescent="0.25">
      <c r="A277" s="5" t="s">
        <v>6</v>
      </c>
      <c r="B277" s="6" t="s">
        <v>411</v>
      </c>
      <c r="C277" s="24">
        <f t="shared" ref="C277:D277" si="86">C278+C279</f>
        <v>360000</v>
      </c>
      <c r="D277" s="24">
        <f t="shared" si="86"/>
        <v>660000</v>
      </c>
      <c r="E277" s="24">
        <f t="shared" ref="E277" si="87">E278+E279</f>
        <v>660000</v>
      </c>
      <c r="F277" s="26"/>
      <c r="G277" s="26"/>
      <c r="H277" s="26"/>
      <c r="I277" s="26"/>
      <c r="J277" s="26"/>
      <c r="K277" s="26" t="s">
        <v>524</v>
      </c>
      <c r="L277" s="26"/>
      <c r="M277" s="26"/>
      <c r="N277" s="28">
        <f t="shared" ref="N277" si="88">N278+N279</f>
        <v>660000</v>
      </c>
      <c r="O277" s="30"/>
    </row>
    <row r="278" spans="1:15" ht="21.9" customHeight="1" x14ac:dyDescent="0.25">
      <c r="A278" s="7" t="s">
        <v>55</v>
      </c>
      <c r="B278" s="8" t="s">
        <v>192</v>
      </c>
      <c r="C278" s="29">
        <v>160000</v>
      </c>
      <c r="D278" s="29">
        <v>160000</v>
      </c>
      <c r="E278" s="29">
        <v>160000</v>
      </c>
      <c r="F278" s="26" t="s">
        <v>549</v>
      </c>
      <c r="G278" s="26" t="s">
        <v>506</v>
      </c>
      <c r="H278" s="26" t="s">
        <v>490</v>
      </c>
      <c r="I278" s="26" t="s">
        <v>496</v>
      </c>
      <c r="J278" s="26" t="s">
        <v>492</v>
      </c>
      <c r="K278" s="26" t="s">
        <v>524</v>
      </c>
      <c r="L278" s="26" t="s">
        <v>590</v>
      </c>
      <c r="M278" s="26"/>
      <c r="N278" s="30">
        <f>+D278</f>
        <v>160000</v>
      </c>
      <c r="O278" s="30"/>
    </row>
    <row r="279" spans="1:15" ht="21.9" customHeight="1" x14ac:dyDescent="0.25">
      <c r="A279" s="7" t="s">
        <v>57</v>
      </c>
      <c r="B279" s="8" t="s">
        <v>193</v>
      </c>
      <c r="C279" s="29">
        <v>200000</v>
      </c>
      <c r="D279" s="31">
        <v>500000</v>
      </c>
      <c r="E279" s="31">
        <v>500000</v>
      </c>
      <c r="F279" s="26" t="s">
        <v>549</v>
      </c>
      <c r="G279" s="26" t="s">
        <v>506</v>
      </c>
      <c r="H279" s="26" t="s">
        <v>490</v>
      </c>
      <c r="I279" s="26" t="s">
        <v>496</v>
      </c>
      <c r="J279" s="26" t="s">
        <v>492</v>
      </c>
      <c r="K279" s="26" t="s">
        <v>524</v>
      </c>
      <c r="L279" s="26" t="s">
        <v>590</v>
      </c>
      <c r="M279" s="26"/>
      <c r="N279" s="30">
        <f>+D279</f>
        <v>500000</v>
      </c>
      <c r="O279" s="30"/>
    </row>
    <row r="280" spans="1:15" ht="21.9" customHeight="1" x14ac:dyDescent="0.25">
      <c r="A280" s="5" t="s">
        <v>8</v>
      </c>
      <c r="B280" s="6" t="s">
        <v>84</v>
      </c>
      <c r="C280" s="24">
        <v>90000</v>
      </c>
      <c r="D280" s="24">
        <v>90000</v>
      </c>
      <c r="E280" s="24">
        <v>90000</v>
      </c>
      <c r="F280" s="26" t="s">
        <v>549</v>
      </c>
      <c r="G280" s="26" t="s">
        <v>572</v>
      </c>
      <c r="H280" s="26" t="s">
        <v>495</v>
      </c>
      <c r="I280" s="26" t="s">
        <v>496</v>
      </c>
      <c r="J280" s="26" t="s">
        <v>492</v>
      </c>
      <c r="K280" s="26" t="s">
        <v>525</v>
      </c>
      <c r="L280" s="26"/>
      <c r="M280" s="26" t="s">
        <v>590</v>
      </c>
      <c r="N280" s="30"/>
      <c r="O280" s="28">
        <f>+D280</f>
        <v>90000</v>
      </c>
    </row>
    <row r="281" spans="1:15" ht="21.9" customHeight="1" x14ac:dyDescent="0.25">
      <c r="A281" s="5" t="s">
        <v>10</v>
      </c>
      <c r="B281" s="6" t="s">
        <v>85</v>
      </c>
      <c r="C281" s="24">
        <v>70000</v>
      </c>
      <c r="D281" s="24">
        <v>70000</v>
      </c>
      <c r="E281" s="24">
        <v>70000</v>
      </c>
      <c r="F281" s="26" t="s">
        <v>544</v>
      </c>
      <c r="G281" s="26" t="s">
        <v>572</v>
      </c>
      <c r="H281" s="26" t="s">
        <v>495</v>
      </c>
      <c r="I281" s="26" t="s">
        <v>496</v>
      </c>
      <c r="J281" s="26" t="s">
        <v>492</v>
      </c>
      <c r="K281" s="26" t="s">
        <v>525</v>
      </c>
      <c r="L281" s="26"/>
      <c r="M281" s="26" t="s">
        <v>590</v>
      </c>
      <c r="N281" s="30"/>
      <c r="O281" s="28">
        <f t="shared" ref="O281:O282" si="89">+D281</f>
        <v>70000</v>
      </c>
    </row>
    <row r="282" spans="1:15" s="2" customFormat="1" ht="21.9" customHeight="1" x14ac:dyDescent="0.25">
      <c r="A282" s="5" t="s">
        <v>12</v>
      </c>
      <c r="B282" s="6" t="s">
        <v>49</v>
      </c>
      <c r="C282" s="24">
        <v>15000</v>
      </c>
      <c r="D282" s="24">
        <v>15000</v>
      </c>
      <c r="E282" s="24">
        <v>15000</v>
      </c>
      <c r="F282" s="26" t="s">
        <v>549</v>
      </c>
      <c r="G282" s="26" t="s">
        <v>502</v>
      </c>
      <c r="H282" s="26" t="s">
        <v>503</v>
      </c>
      <c r="I282" s="26" t="s">
        <v>504</v>
      </c>
      <c r="J282" s="26" t="s">
        <v>504</v>
      </c>
      <c r="K282" s="26" t="s">
        <v>525</v>
      </c>
      <c r="L282" s="26"/>
      <c r="M282" s="26" t="s">
        <v>590</v>
      </c>
      <c r="N282" s="30"/>
      <c r="O282" s="28">
        <f t="shared" si="89"/>
        <v>15000</v>
      </c>
    </row>
    <row r="283" spans="1:15" ht="21.9" customHeight="1" x14ac:dyDescent="0.25">
      <c r="A283" s="5" t="s">
        <v>14</v>
      </c>
      <c r="B283" s="6" t="s">
        <v>48</v>
      </c>
      <c r="C283" s="24">
        <v>15000</v>
      </c>
      <c r="D283" s="24">
        <v>15000</v>
      </c>
      <c r="E283" s="24">
        <v>15000</v>
      </c>
      <c r="F283" s="26" t="s">
        <v>549</v>
      </c>
      <c r="G283" s="26" t="s">
        <v>494</v>
      </c>
      <c r="H283" s="26" t="s">
        <v>490</v>
      </c>
      <c r="I283" s="26" t="s">
        <v>515</v>
      </c>
      <c r="J283" s="26" t="s">
        <v>513</v>
      </c>
      <c r="K283" s="26" t="s">
        <v>525</v>
      </c>
      <c r="L283" s="26"/>
      <c r="M283" s="26" t="s">
        <v>590</v>
      </c>
      <c r="N283" s="28"/>
      <c r="O283" s="28">
        <f>+E283</f>
        <v>15000</v>
      </c>
    </row>
    <row r="284" spans="1:15" ht="21.9" customHeight="1" x14ac:dyDescent="0.25">
      <c r="A284" s="5" t="s">
        <v>69</v>
      </c>
      <c r="B284" s="6" t="s">
        <v>480</v>
      </c>
      <c r="C284" s="24">
        <f>C285+C286</f>
        <v>620000</v>
      </c>
      <c r="D284" s="24">
        <f>D285+D286</f>
        <v>620000</v>
      </c>
      <c r="E284" s="24">
        <f>E285+E286</f>
        <v>620000</v>
      </c>
      <c r="F284" s="26"/>
      <c r="G284" s="26"/>
      <c r="H284" s="26"/>
      <c r="I284" s="26"/>
      <c r="J284" s="26"/>
      <c r="K284" s="26" t="s">
        <v>524</v>
      </c>
      <c r="L284" s="26"/>
      <c r="M284" s="26"/>
      <c r="N284" s="28">
        <f>N285+N286</f>
        <v>620000</v>
      </c>
      <c r="O284" s="30"/>
    </row>
    <row r="285" spans="1:15" ht="21.9" customHeight="1" x14ac:dyDescent="0.25">
      <c r="A285" s="7" t="s">
        <v>372</v>
      </c>
      <c r="B285" s="8" t="s">
        <v>478</v>
      </c>
      <c r="C285" s="29">
        <v>20000</v>
      </c>
      <c r="D285" s="29">
        <v>20000</v>
      </c>
      <c r="E285" s="29">
        <v>20000</v>
      </c>
      <c r="F285" s="26" t="s">
        <v>549</v>
      </c>
      <c r="G285" s="26" t="s">
        <v>494</v>
      </c>
      <c r="H285" s="26" t="s">
        <v>490</v>
      </c>
      <c r="I285" s="26" t="s">
        <v>515</v>
      </c>
      <c r="J285" s="26" t="s">
        <v>492</v>
      </c>
      <c r="K285" s="26" t="s">
        <v>524</v>
      </c>
      <c r="L285" s="26" t="s">
        <v>590</v>
      </c>
      <c r="M285" s="26"/>
      <c r="N285" s="30">
        <f>+D285</f>
        <v>20000</v>
      </c>
      <c r="O285" s="30"/>
    </row>
    <row r="286" spans="1:15" ht="21.9" customHeight="1" x14ac:dyDescent="0.25">
      <c r="A286" s="7" t="s">
        <v>284</v>
      </c>
      <c r="B286" s="8" t="s">
        <v>479</v>
      </c>
      <c r="C286" s="29">
        <v>600000</v>
      </c>
      <c r="D286" s="29">
        <v>600000</v>
      </c>
      <c r="E286" s="29">
        <v>600000</v>
      </c>
      <c r="F286" s="26" t="s">
        <v>549</v>
      </c>
      <c r="G286" s="26" t="s">
        <v>506</v>
      </c>
      <c r="H286" s="26" t="s">
        <v>490</v>
      </c>
      <c r="I286" s="26" t="s">
        <v>496</v>
      </c>
      <c r="J286" s="26" t="s">
        <v>492</v>
      </c>
      <c r="K286" s="26" t="s">
        <v>524</v>
      </c>
      <c r="L286" s="26" t="s">
        <v>590</v>
      </c>
      <c r="M286" s="26"/>
      <c r="N286" s="30">
        <f>+D286</f>
        <v>600000</v>
      </c>
      <c r="O286" s="30"/>
    </row>
    <row r="287" spans="1:15" ht="21.9" customHeight="1" x14ac:dyDescent="0.25">
      <c r="A287" s="5" t="s">
        <v>187</v>
      </c>
      <c r="B287" s="6" t="s">
        <v>67</v>
      </c>
      <c r="C287" s="24">
        <v>50000</v>
      </c>
      <c r="D287" s="24">
        <v>50000</v>
      </c>
      <c r="E287" s="24">
        <v>50000</v>
      </c>
      <c r="F287" s="26" t="s">
        <v>549</v>
      </c>
      <c r="G287" s="26" t="s">
        <v>494</v>
      </c>
      <c r="H287" s="26" t="s">
        <v>490</v>
      </c>
      <c r="I287" s="26" t="s">
        <v>496</v>
      </c>
      <c r="J287" s="26" t="s">
        <v>492</v>
      </c>
      <c r="K287" s="26" t="s">
        <v>525</v>
      </c>
      <c r="L287" s="26"/>
      <c r="M287" s="26" t="s">
        <v>590</v>
      </c>
      <c r="N287" s="30"/>
      <c r="O287" s="28">
        <f>+D287</f>
        <v>50000</v>
      </c>
    </row>
    <row r="288" spans="1:15" ht="21.9" customHeight="1" x14ac:dyDescent="0.25">
      <c r="A288" s="5" t="s">
        <v>189</v>
      </c>
      <c r="B288" s="6" t="s">
        <v>427</v>
      </c>
      <c r="C288" s="24">
        <v>10000</v>
      </c>
      <c r="D288" s="24">
        <v>10000</v>
      </c>
      <c r="E288" s="24">
        <v>10000</v>
      </c>
      <c r="F288" s="26" t="s">
        <v>544</v>
      </c>
      <c r="G288" s="26" t="s">
        <v>494</v>
      </c>
      <c r="H288" s="26" t="s">
        <v>490</v>
      </c>
      <c r="I288" s="26" t="s">
        <v>496</v>
      </c>
      <c r="J288" s="26" t="s">
        <v>492</v>
      </c>
      <c r="K288" s="26" t="s">
        <v>525</v>
      </c>
      <c r="L288" s="26"/>
      <c r="M288" s="26" t="s">
        <v>590</v>
      </c>
      <c r="N288" s="30"/>
      <c r="O288" s="28">
        <f t="shared" ref="O288:O291" si="90">+D288</f>
        <v>10000</v>
      </c>
    </row>
    <row r="289" spans="1:15" ht="21.9" customHeight="1" x14ac:dyDescent="0.25">
      <c r="A289" s="5" t="s">
        <v>190</v>
      </c>
      <c r="B289" s="6" t="s">
        <v>573</v>
      </c>
      <c r="C289" s="24">
        <v>5000</v>
      </c>
      <c r="D289" s="24">
        <v>5000</v>
      </c>
      <c r="E289" s="24">
        <v>5000</v>
      </c>
      <c r="F289" s="26" t="s">
        <v>549</v>
      </c>
      <c r="G289" s="26" t="s">
        <v>500</v>
      </c>
      <c r="H289" s="26" t="s">
        <v>490</v>
      </c>
      <c r="I289" s="26" t="s">
        <v>491</v>
      </c>
      <c r="J289" s="26" t="s">
        <v>492</v>
      </c>
      <c r="K289" s="26" t="s">
        <v>534</v>
      </c>
      <c r="L289" s="26"/>
      <c r="M289" s="26" t="s">
        <v>590</v>
      </c>
      <c r="N289" s="30"/>
      <c r="O289" s="28">
        <f t="shared" si="90"/>
        <v>5000</v>
      </c>
    </row>
    <row r="290" spans="1:15" ht="21.9" customHeight="1" x14ac:dyDescent="0.25">
      <c r="A290" s="5" t="s">
        <v>191</v>
      </c>
      <c r="B290" s="6" t="s">
        <v>91</v>
      </c>
      <c r="C290" s="24">
        <v>15000</v>
      </c>
      <c r="D290" s="24">
        <v>15000</v>
      </c>
      <c r="E290" s="24">
        <v>15000</v>
      </c>
      <c r="F290" s="26" t="s">
        <v>552</v>
      </c>
      <c r="G290" s="26" t="s">
        <v>494</v>
      </c>
      <c r="H290" s="26" t="s">
        <v>490</v>
      </c>
      <c r="I290" s="26" t="s">
        <v>515</v>
      </c>
      <c r="J290" s="26" t="s">
        <v>492</v>
      </c>
      <c r="K290" s="26" t="s">
        <v>525</v>
      </c>
      <c r="L290" s="26"/>
      <c r="M290" s="26" t="s">
        <v>590</v>
      </c>
      <c r="N290" s="30"/>
      <c r="O290" s="28">
        <f t="shared" si="90"/>
        <v>15000</v>
      </c>
    </row>
    <row r="291" spans="1:15" ht="21.9" customHeight="1" x14ac:dyDescent="0.25">
      <c r="A291" s="5" t="s">
        <v>196</v>
      </c>
      <c r="B291" s="6" t="s">
        <v>92</v>
      </c>
      <c r="C291" s="24">
        <v>40000</v>
      </c>
      <c r="D291" s="24">
        <v>40000</v>
      </c>
      <c r="E291" s="24">
        <v>40000</v>
      </c>
      <c r="F291" s="26" t="s">
        <v>552</v>
      </c>
      <c r="G291" s="26" t="s">
        <v>572</v>
      </c>
      <c r="H291" s="26" t="s">
        <v>490</v>
      </c>
      <c r="I291" s="26" t="s">
        <v>496</v>
      </c>
      <c r="J291" s="26" t="s">
        <v>492</v>
      </c>
      <c r="K291" s="26" t="s">
        <v>525</v>
      </c>
      <c r="L291" s="26"/>
      <c r="M291" s="26" t="s">
        <v>590</v>
      </c>
      <c r="N291" s="30"/>
      <c r="O291" s="28">
        <f t="shared" si="90"/>
        <v>40000</v>
      </c>
    </row>
    <row r="292" spans="1:15" s="13" customFormat="1" ht="21.9" customHeight="1" thickBot="1" x14ac:dyDescent="0.3">
      <c r="A292" s="5" t="s">
        <v>197</v>
      </c>
      <c r="B292" s="6" t="s">
        <v>596</v>
      </c>
      <c r="C292" s="24"/>
      <c r="D292" s="25">
        <v>120000</v>
      </c>
      <c r="E292" s="25">
        <v>120000</v>
      </c>
      <c r="F292" s="26" t="s">
        <v>552</v>
      </c>
      <c r="G292" s="26" t="s">
        <v>506</v>
      </c>
      <c r="H292" s="26" t="s">
        <v>490</v>
      </c>
      <c r="I292" s="26" t="s">
        <v>496</v>
      </c>
      <c r="J292" s="26" t="s">
        <v>492</v>
      </c>
      <c r="K292" s="26" t="s">
        <v>524</v>
      </c>
      <c r="L292" s="26" t="s">
        <v>590</v>
      </c>
      <c r="M292" s="26"/>
      <c r="N292" s="28">
        <f>+D292</f>
        <v>120000</v>
      </c>
      <c r="O292" s="30"/>
    </row>
    <row r="293" spans="1:15" s="41" customFormat="1" ht="20.100000000000001" customHeight="1" thickTop="1" thickBot="1" x14ac:dyDescent="0.3">
      <c r="A293" s="9"/>
      <c r="B293" s="10" t="s">
        <v>20</v>
      </c>
      <c r="C293" s="20">
        <f t="shared" ref="C293" si="91">C273+C276+C277+C280+C281+C282+C283+C284+C287+C288+C289+C290+C291</f>
        <v>1930000</v>
      </c>
      <c r="D293" s="20">
        <f>D273+D276+D277+D280+D281+D282+D283+D284+D287+D288+D289+D290+D291+D292</f>
        <v>2350000</v>
      </c>
      <c r="E293" s="20">
        <f>E273+E276+E277+E280+E281+E282+E283+E284+E287+E288+E289+E290+E291+E292</f>
        <v>2350000</v>
      </c>
      <c r="F293" s="20"/>
      <c r="G293" s="20"/>
      <c r="H293" s="20"/>
      <c r="I293" s="20"/>
      <c r="J293" s="20"/>
      <c r="K293" s="42"/>
      <c r="L293" s="20"/>
      <c r="M293" s="20"/>
      <c r="N293" s="22">
        <f>N273+N276+N277+N280+N281+N282+N283+N284+N287+N288+N289+N290+N291+N292</f>
        <v>1990000</v>
      </c>
      <c r="O293" s="22">
        <f>O273+O276+O277+O280+O281+O282+O283+O284+O287+O288+O289+O290+O291+O292</f>
        <v>360000</v>
      </c>
    </row>
    <row r="294" spans="1:15" s="41" customFormat="1" ht="27.9" customHeight="1" thickTop="1" thickBot="1" x14ac:dyDescent="0.3">
      <c r="A294" s="9" t="s">
        <v>404</v>
      </c>
      <c r="B294" s="10" t="s">
        <v>405</v>
      </c>
      <c r="C294" s="20">
        <v>200000</v>
      </c>
      <c r="D294" s="20">
        <v>200000</v>
      </c>
      <c r="E294" s="40">
        <v>150000</v>
      </c>
      <c r="F294" s="20"/>
      <c r="G294" s="20"/>
      <c r="H294" s="20"/>
      <c r="I294" s="20"/>
      <c r="J294" s="20"/>
      <c r="K294" s="42"/>
      <c r="L294" s="20"/>
      <c r="M294" s="43" t="s">
        <v>590</v>
      </c>
      <c r="N294" s="22">
        <v>0</v>
      </c>
      <c r="O294" s="22">
        <f>+E294</f>
        <v>150000</v>
      </c>
    </row>
    <row r="295" spans="1:15" ht="27.9" customHeight="1" thickTop="1" thickBot="1" x14ac:dyDescent="0.3">
      <c r="A295" s="9" t="s">
        <v>122</v>
      </c>
      <c r="B295" s="10" t="s">
        <v>276</v>
      </c>
      <c r="C295" s="21"/>
      <c r="D295" s="21"/>
      <c r="E295" s="21"/>
      <c r="F295" s="21"/>
      <c r="G295" s="21"/>
      <c r="H295" s="21"/>
      <c r="I295" s="21"/>
      <c r="J295" s="21"/>
      <c r="K295" s="37"/>
      <c r="L295" s="21"/>
      <c r="M295" s="21"/>
      <c r="N295" s="38"/>
      <c r="O295" s="38"/>
    </row>
    <row r="296" spans="1:15" ht="21.9" customHeight="1" thickTop="1" x14ac:dyDescent="0.25">
      <c r="A296" s="5" t="s">
        <v>2</v>
      </c>
      <c r="B296" s="6" t="s">
        <v>366</v>
      </c>
      <c r="C296" s="24">
        <v>35000000</v>
      </c>
      <c r="D296" s="25">
        <v>34000000</v>
      </c>
      <c r="E296" s="25">
        <v>34000000</v>
      </c>
      <c r="F296" s="26" t="s">
        <v>508</v>
      </c>
      <c r="G296" s="26"/>
      <c r="H296" s="26"/>
      <c r="I296" s="26"/>
      <c r="J296" s="26"/>
      <c r="K296" s="26" t="s">
        <v>584</v>
      </c>
      <c r="L296" s="26"/>
      <c r="M296" s="26" t="s">
        <v>590</v>
      </c>
      <c r="N296" s="30"/>
      <c r="O296" s="28">
        <f>+D296</f>
        <v>34000000</v>
      </c>
    </row>
    <row r="297" spans="1:15" ht="21.9" customHeight="1" x14ac:dyDescent="0.25">
      <c r="A297" s="5" t="s">
        <v>4</v>
      </c>
      <c r="B297" s="6" t="s">
        <v>367</v>
      </c>
      <c r="C297" s="24">
        <v>1800000</v>
      </c>
      <c r="D297" s="24">
        <v>1800000</v>
      </c>
      <c r="E297" s="24">
        <v>1800000</v>
      </c>
      <c r="F297" s="26" t="s">
        <v>508</v>
      </c>
      <c r="G297" s="26"/>
      <c r="H297" s="26"/>
      <c r="I297" s="26"/>
      <c r="J297" s="26"/>
      <c r="K297" s="26" t="s">
        <v>536</v>
      </c>
      <c r="L297" s="26"/>
      <c r="M297" s="26" t="s">
        <v>590</v>
      </c>
      <c r="N297" s="30"/>
      <c r="O297" s="28">
        <f t="shared" ref="O297:O320" si="92">+D297</f>
        <v>1800000</v>
      </c>
    </row>
    <row r="298" spans="1:15" ht="21.9" customHeight="1" x14ac:dyDescent="0.25">
      <c r="A298" s="5" t="s">
        <v>6</v>
      </c>
      <c r="B298" s="6" t="s">
        <v>368</v>
      </c>
      <c r="C298" s="24">
        <v>150000</v>
      </c>
      <c r="D298" s="24">
        <v>150000</v>
      </c>
      <c r="E298" s="24">
        <v>150000</v>
      </c>
      <c r="F298" s="26" t="s">
        <v>556</v>
      </c>
      <c r="G298" s="26"/>
      <c r="H298" s="26"/>
      <c r="I298" s="26"/>
      <c r="J298" s="26"/>
      <c r="K298" s="26" t="s">
        <v>536</v>
      </c>
      <c r="L298" s="26"/>
      <c r="M298" s="26" t="s">
        <v>590</v>
      </c>
      <c r="N298" s="30"/>
      <c r="O298" s="28">
        <f t="shared" si="92"/>
        <v>150000</v>
      </c>
    </row>
    <row r="299" spans="1:15" ht="21.9" customHeight="1" x14ac:dyDescent="0.25">
      <c r="A299" s="5" t="s">
        <v>8</v>
      </c>
      <c r="B299" s="6" t="s">
        <v>277</v>
      </c>
      <c r="C299" s="24">
        <v>42000</v>
      </c>
      <c r="D299" s="24">
        <v>42000</v>
      </c>
      <c r="E299" s="24">
        <v>42000</v>
      </c>
      <c r="F299" s="26" t="s">
        <v>552</v>
      </c>
      <c r="G299" s="26"/>
      <c r="H299" s="26"/>
      <c r="I299" s="26"/>
      <c r="J299" s="26"/>
      <c r="K299" s="26" t="s">
        <v>534</v>
      </c>
      <c r="L299" s="26"/>
      <c r="M299" s="26" t="s">
        <v>590</v>
      </c>
      <c r="N299" s="30"/>
      <c r="O299" s="28">
        <f t="shared" si="92"/>
        <v>42000</v>
      </c>
    </row>
    <row r="300" spans="1:15" ht="21.9" customHeight="1" x14ac:dyDescent="0.25">
      <c r="A300" s="5" t="s">
        <v>10</v>
      </c>
      <c r="B300" s="6" t="s">
        <v>278</v>
      </c>
      <c r="C300" s="24">
        <v>15000</v>
      </c>
      <c r="D300" s="24">
        <v>15000</v>
      </c>
      <c r="E300" s="24">
        <v>15000</v>
      </c>
      <c r="F300" s="26" t="s">
        <v>545</v>
      </c>
      <c r="G300" s="26"/>
      <c r="H300" s="26"/>
      <c r="I300" s="26"/>
      <c r="J300" s="26"/>
      <c r="K300" s="26" t="s">
        <v>575</v>
      </c>
      <c r="L300" s="26"/>
      <c r="M300" s="26" t="s">
        <v>590</v>
      </c>
      <c r="N300" s="30"/>
      <c r="O300" s="28">
        <f t="shared" si="92"/>
        <v>15000</v>
      </c>
    </row>
    <row r="301" spans="1:15" ht="21.9" customHeight="1" x14ac:dyDescent="0.25">
      <c r="A301" s="5" t="s">
        <v>12</v>
      </c>
      <c r="B301" s="6" t="s">
        <v>414</v>
      </c>
      <c r="C301" s="24">
        <v>16000</v>
      </c>
      <c r="D301" s="24">
        <v>16000</v>
      </c>
      <c r="E301" s="24">
        <v>16000</v>
      </c>
      <c r="F301" s="26" t="s">
        <v>544</v>
      </c>
      <c r="G301" s="26"/>
      <c r="H301" s="26"/>
      <c r="I301" s="26"/>
      <c r="J301" s="26"/>
      <c r="K301" s="26" t="s">
        <v>525</v>
      </c>
      <c r="L301" s="26"/>
      <c r="M301" s="26" t="s">
        <v>590</v>
      </c>
      <c r="N301" s="30"/>
      <c r="O301" s="28">
        <f t="shared" si="92"/>
        <v>16000</v>
      </c>
    </row>
    <row r="302" spans="1:15" ht="21.9" customHeight="1" x14ac:dyDescent="0.25">
      <c r="A302" s="5" t="s">
        <v>14</v>
      </c>
      <c r="B302" s="6" t="s">
        <v>415</v>
      </c>
      <c r="C302" s="24">
        <v>500</v>
      </c>
      <c r="D302" s="24">
        <v>500</v>
      </c>
      <c r="E302" s="24">
        <v>500</v>
      </c>
      <c r="F302" s="26" t="s">
        <v>557</v>
      </c>
      <c r="G302" s="26"/>
      <c r="H302" s="26"/>
      <c r="I302" s="26"/>
      <c r="J302" s="26"/>
      <c r="K302" s="26" t="s">
        <v>585</v>
      </c>
      <c r="L302" s="26"/>
      <c r="M302" s="26" t="s">
        <v>590</v>
      </c>
      <c r="N302" s="30"/>
      <c r="O302" s="28">
        <f t="shared" si="92"/>
        <v>500</v>
      </c>
    </row>
    <row r="303" spans="1:15" ht="21.9" customHeight="1" x14ac:dyDescent="0.25">
      <c r="A303" s="5" t="s">
        <v>69</v>
      </c>
      <c r="B303" s="6" t="s">
        <v>279</v>
      </c>
      <c r="C303" s="24">
        <v>2000</v>
      </c>
      <c r="D303" s="24">
        <v>2000</v>
      </c>
      <c r="E303" s="24">
        <v>2000</v>
      </c>
      <c r="F303" s="26" t="s">
        <v>557</v>
      </c>
      <c r="G303" s="26"/>
      <c r="H303" s="26"/>
      <c r="I303" s="26"/>
      <c r="J303" s="26"/>
      <c r="K303" s="26" t="s">
        <v>529</v>
      </c>
      <c r="L303" s="26"/>
      <c r="M303" s="26" t="s">
        <v>590</v>
      </c>
      <c r="N303" s="30"/>
      <c r="O303" s="28">
        <f t="shared" si="92"/>
        <v>2000</v>
      </c>
    </row>
    <row r="304" spans="1:15" ht="21.9" customHeight="1" x14ac:dyDescent="0.25">
      <c r="A304" s="5" t="s">
        <v>187</v>
      </c>
      <c r="B304" s="6" t="s">
        <v>280</v>
      </c>
      <c r="C304" s="24">
        <v>3000</v>
      </c>
      <c r="D304" s="24">
        <v>3000</v>
      </c>
      <c r="E304" s="24">
        <v>3000</v>
      </c>
      <c r="F304" s="26" t="s">
        <v>557</v>
      </c>
      <c r="G304" s="26"/>
      <c r="H304" s="26"/>
      <c r="I304" s="26"/>
      <c r="J304" s="26"/>
      <c r="K304" s="26" t="s">
        <v>533</v>
      </c>
      <c r="L304" s="26"/>
      <c r="M304" s="26" t="s">
        <v>590</v>
      </c>
      <c r="N304" s="30"/>
      <c r="O304" s="28">
        <f t="shared" si="92"/>
        <v>3000</v>
      </c>
    </row>
    <row r="305" spans="1:15" ht="21.9" customHeight="1" x14ac:dyDescent="0.25">
      <c r="A305" s="5" t="s">
        <v>189</v>
      </c>
      <c r="B305" s="6" t="s">
        <v>281</v>
      </c>
      <c r="C305" s="24">
        <v>2500</v>
      </c>
      <c r="D305" s="24">
        <v>2500</v>
      </c>
      <c r="E305" s="24">
        <v>2500</v>
      </c>
      <c r="F305" s="26" t="s">
        <v>557</v>
      </c>
      <c r="G305" s="26"/>
      <c r="H305" s="26"/>
      <c r="I305" s="26"/>
      <c r="J305" s="26"/>
      <c r="K305" s="26" t="s">
        <v>533</v>
      </c>
      <c r="L305" s="26"/>
      <c r="M305" s="26" t="s">
        <v>590</v>
      </c>
      <c r="N305" s="30"/>
      <c r="O305" s="28">
        <f t="shared" si="92"/>
        <v>2500</v>
      </c>
    </row>
    <row r="306" spans="1:15" ht="21.9" customHeight="1" x14ac:dyDescent="0.25">
      <c r="A306" s="5" t="s">
        <v>190</v>
      </c>
      <c r="B306" s="6" t="s">
        <v>282</v>
      </c>
      <c r="C306" s="24">
        <v>2600</v>
      </c>
      <c r="D306" s="24">
        <v>2600</v>
      </c>
      <c r="E306" s="24">
        <v>2600</v>
      </c>
      <c r="F306" s="26" t="s">
        <v>557</v>
      </c>
      <c r="G306" s="26"/>
      <c r="H306" s="26"/>
      <c r="I306" s="26"/>
      <c r="J306" s="26"/>
      <c r="K306" s="26" t="s">
        <v>533</v>
      </c>
      <c r="L306" s="26"/>
      <c r="M306" s="26" t="s">
        <v>590</v>
      </c>
      <c r="N306" s="30"/>
      <c r="O306" s="28">
        <f t="shared" si="92"/>
        <v>2600</v>
      </c>
    </row>
    <row r="307" spans="1:15" ht="21.9" customHeight="1" x14ac:dyDescent="0.25">
      <c r="A307" s="5" t="s">
        <v>191</v>
      </c>
      <c r="B307" s="6" t="s">
        <v>121</v>
      </c>
      <c r="C307" s="24">
        <v>4000</v>
      </c>
      <c r="D307" s="24">
        <v>4000</v>
      </c>
      <c r="E307" s="24">
        <v>4000</v>
      </c>
      <c r="F307" s="26" t="s">
        <v>557</v>
      </c>
      <c r="G307" s="26"/>
      <c r="H307" s="26"/>
      <c r="I307" s="26"/>
      <c r="J307" s="26"/>
      <c r="K307" s="26" t="s">
        <v>533</v>
      </c>
      <c r="L307" s="26"/>
      <c r="M307" s="26" t="s">
        <v>590</v>
      </c>
      <c r="N307" s="30"/>
      <c r="O307" s="28">
        <f t="shared" si="92"/>
        <v>4000</v>
      </c>
    </row>
    <row r="308" spans="1:15" ht="21.9" customHeight="1" x14ac:dyDescent="0.25">
      <c r="A308" s="5" t="s">
        <v>196</v>
      </c>
      <c r="B308" s="6" t="s">
        <v>435</v>
      </c>
      <c r="C308" s="24">
        <v>120000</v>
      </c>
      <c r="D308" s="24">
        <v>120000</v>
      </c>
      <c r="E308" s="24">
        <v>120000</v>
      </c>
      <c r="F308" s="26"/>
      <c r="G308" s="26"/>
      <c r="H308" s="26"/>
      <c r="I308" s="26"/>
      <c r="J308" s="26"/>
      <c r="K308" s="26" t="s">
        <v>533</v>
      </c>
      <c r="L308" s="26"/>
      <c r="M308" s="26" t="s">
        <v>590</v>
      </c>
      <c r="N308" s="30"/>
      <c r="O308" s="28">
        <f t="shared" si="92"/>
        <v>120000</v>
      </c>
    </row>
    <row r="309" spans="1:15" ht="26.4" x14ac:dyDescent="0.25">
      <c r="A309" s="5" t="s">
        <v>197</v>
      </c>
      <c r="B309" s="6" t="s">
        <v>424</v>
      </c>
      <c r="C309" s="24">
        <v>5000</v>
      </c>
      <c r="D309" s="24">
        <v>5000</v>
      </c>
      <c r="E309" s="24">
        <v>5000</v>
      </c>
      <c r="F309" s="26" t="s">
        <v>543</v>
      </c>
      <c r="G309" s="26"/>
      <c r="H309" s="26"/>
      <c r="I309" s="26"/>
      <c r="J309" s="26"/>
      <c r="K309" s="26" t="s">
        <v>586</v>
      </c>
      <c r="L309" s="26"/>
      <c r="M309" s="26" t="s">
        <v>590</v>
      </c>
      <c r="N309" s="30"/>
      <c r="O309" s="28">
        <f t="shared" si="92"/>
        <v>5000</v>
      </c>
    </row>
    <row r="310" spans="1:15" ht="21.9" customHeight="1" x14ac:dyDescent="0.25">
      <c r="A310" s="5" t="s">
        <v>198</v>
      </c>
      <c r="B310" s="6" t="s">
        <v>465</v>
      </c>
      <c r="C310" s="24">
        <v>10000</v>
      </c>
      <c r="D310" s="24">
        <v>10000</v>
      </c>
      <c r="E310" s="24">
        <v>10000</v>
      </c>
      <c r="F310" s="26" t="s">
        <v>544</v>
      </c>
      <c r="G310" s="26"/>
      <c r="H310" s="26"/>
      <c r="I310" s="26"/>
      <c r="J310" s="26"/>
      <c r="K310" s="26" t="s">
        <v>533</v>
      </c>
      <c r="L310" s="26"/>
      <c r="M310" s="26" t="s">
        <v>590</v>
      </c>
      <c r="N310" s="30"/>
      <c r="O310" s="28">
        <f t="shared" si="92"/>
        <v>10000</v>
      </c>
    </row>
    <row r="311" spans="1:15" ht="21.9" customHeight="1" x14ac:dyDescent="0.25">
      <c r="A311" s="5" t="s">
        <v>203</v>
      </c>
      <c r="B311" s="6" t="s">
        <v>463</v>
      </c>
      <c r="C311" s="24">
        <v>7500</v>
      </c>
      <c r="D311" s="24">
        <v>7500</v>
      </c>
      <c r="E311" s="24">
        <v>7500</v>
      </c>
      <c r="F311" s="26" t="s">
        <v>552</v>
      </c>
      <c r="G311" s="26"/>
      <c r="H311" s="26"/>
      <c r="I311" s="26"/>
      <c r="J311" s="26"/>
      <c r="K311" s="26" t="s">
        <v>533</v>
      </c>
      <c r="L311" s="26"/>
      <c r="M311" s="26" t="s">
        <v>590</v>
      </c>
      <c r="N311" s="30"/>
      <c r="O311" s="28">
        <f t="shared" si="92"/>
        <v>7500</v>
      </c>
    </row>
    <row r="312" spans="1:15" ht="21.9" customHeight="1" x14ac:dyDescent="0.25">
      <c r="A312" s="5" t="s">
        <v>204</v>
      </c>
      <c r="B312" s="6" t="s">
        <v>464</v>
      </c>
      <c r="C312" s="24">
        <v>8500</v>
      </c>
      <c r="D312" s="24">
        <v>8500</v>
      </c>
      <c r="E312" s="24">
        <v>8500</v>
      </c>
      <c r="F312" s="26" t="s">
        <v>552</v>
      </c>
      <c r="G312" s="26"/>
      <c r="H312" s="26"/>
      <c r="I312" s="26"/>
      <c r="J312" s="26"/>
      <c r="K312" s="26" t="s">
        <v>533</v>
      </c>
      <c r="L312" s="26"/>
      <c r="M312" s="26" t="s">
        <v>590</v>
      </c>
      <c r="N312" s="30"/>
      <c r="O312" s="28">
        <f t="shared" si="92"/>
        <v>8500</v>
      </c>
    </row>
    <row r="313" spans="1:15" ht="21.9" customHeight="1" x14ac:dyDescent="0.25">
      <c r="A313" s="5" t="s">
        <v>205</v>
      </c>
      <c r="B313" s="6" t="s">
        <v>283</v>
      </c>
      <c r="C313" s="24">
        <v>500</v>
      </c>
      <c r="D313" s="24">
        <v>500</v>
      </c>
      <c r="E313" s="24">
        <v>500</v>
      </c>
      <c r="F313" s="26" t="s">
        <v>548</v>
      </c>
      <c r="G313" s="26"/>
      <c r="H313" s="26"/>
      <c r="I313" s="26"/>
      <c r="J313" s="26"/>
      <c r="K313" s="26" t="s">
        <v>534</v>
      </c>
      <c r="L313" s="26"/>
      <c r="M313" s="26" t="s">
        <v>590</v>
      </c>
      <c r="N313" s="30"/>
      <c r="O313" s="28">
        <f t="shared" si="92"/>
        <v>500</v>
      </c>
    </row>
    <row r="314" spans="1:15" ht="21.9" customHeight="1" x14ac:dyDescent="0.25">
      <c r="A314" s="5" t="s">
        <v>206</v>
      </c>
      <c r="B314" s="6" t="s">
        <v>396</v>
      </c>
      <c r="C314" s="24">
        <v>3000</v>
      </c>
      <c r="D314" s="24">
        <v>3000</v>
      </c>
      <c r="E314" s="24">
        <v>3000</v>
      </c>
      <c r="F314" s="26" t="s">
        <v>528</v>
      </c>
      <c r="G314" s="26"/>
      <c r="H314" s="26"/>
      <c r="I314" s="26"/>
      <c r="J314" s="26"/>
      <c r="K314" s="26" t="s">
        <v>529</v>
      </c>
      <c r="L314" s="26"/>
      <c r="M314" s="26" t="s">
        <v>590</v>
      </c>
      <c r="N314" s="30"/>
      <c r="O314" s="28">
        <f t="shared" si="92"/>
        <v>3000</v>
      </c>
    </row>
    <row r="315" spans="1:15" ht="21.9" customHeight="1" x14ac:dyDescent="0.25">
      <c r="A315" s="5" t="s">
        <v>207</v>
      </c>
      <c r="B315" s="6" t="s">
        <v>395</v>
      </c>
      <c r="C315" s="24">
        <v>250</v>
      </c>
      <c r="D315" s="24">
        <v>250</v>
      </c>
      <c r="E315" s="24">
        <v>250</v>
      </c>
      <c r="F315" s="26" t="s">
        <v>550</v>
      </c>
      <c r="G315" s="26"/>
      <c r="H315" s="26"/>
      <c r="I315" s="26"/>
      <c r="J315" s="26"/>
      <c r="K315" s="26" t="s">
        <v>534</v>
      </c>
      <c r="L315" s="26"/>
      <c r="M315" s="26" t="s">
        <v>590</v>
      </c>
      <c r="N315" s="30"/>
      <c r="O315" s="28">
        <f t="shared" si="92"/>
        <v>250</v>
      </c>
    </row>
    <row r="316" spans="1:15" ht="21.9" customHeight="1" x14ac:dyDescent="0.25">
      <c r="A316" s="5" t="s">
        <v>290</v>
      </c>
      <c r="B316" s="6" t="s">
        <v>369</v>
      </c>
      <c r="C316" s="24">
        <v>950</v>
      </c>
      <c r="D316" s="24">
        <v>950</v>
      </c>
      <c r="E316" s="24">
        <v>950</v>
      </c>
      <c r="F316" s="26" t="s">
        <v>531</v>
      </c>
      <c r="G316" s="26"/>
      <c r="H316" s="26"/>
      <c r="I316" s="26"/>
      <c r="J316" s="26"/>
      <c r="K316" s="26" t="s">
        <v>529</v>
      </c>
      <c r="L316" s="26"/>
      <c r="M316" s="26" t="s">
        <v>590</v>
      </c>
      <c r="N316" s="30"/>
      <c r="O316" s="28">
        <f t="shared" si="92"/>
        <v>950</v>
      </c>
    </row>
    <row r="317" spans="1:15" ht="21.9" customHeight="1" x14ac:dyDescent="0.25">
      <c r="A317" s="5" t="s">
        <v>208</v>
      </c>
      <c r="B317" s="6" t="s">
        <v>370</v>
      </c>
      <c r="C317" s="24">
        <f t="shared" ref="C317:D317" si="93">C318+C319</f>
        <v>8000</v>
      </c>
      <c r="D317" s="24">
        <f t="shared" si="93"/>
        <v>8000</v>
      </c>
      <c r="E317" s="24">
        <f t="shared" ref="E317" si="94">E318+E319</f>
        <v>8000</v>
      </c>
      <c r="F317" s="26"/>
      <c r="G317" s="26"/>
      <c r="H317" s="26"/>
      <c r="I317" s="26"/>
      <c r="J317" s="26"/>
      <c r="K317" s="26" t="s">
        <v>533</v>
      </c>
      <c r="L317" s="26"/>
      <c r="M317" s="26"/>
      <c r="N317" s="30"/>
      <c r="O317" s="28">
        <f t="shared" ref="O317" si="95">O318+O319</f>
        <v>8000</v>
      </c>
    </row>
    <row r="318" spans="1:15" ht="21.9" customHeight="1" x14ac:dyDescent="0.25">
      <c r="A318" s="7" t="s">
        <v>474</v>
      </c>
      <c r="B318" s="8" t="s">
        <v>166</v>
      </c>
      <c r="C318" s="29">
        <v>3000</v>
      </c>
      <c r="D318" s="29">
        <v>3000</v>
      </c>
      <c r="E318" s="29">
        <v>3000</v>
      </c>
      <c r="F318" s="26" t="s">
        <v>531</v>
      </c>
      <c r="G318" s="26"/>
      <c r="H318" s="26"/>
      <c r="I318" s="26"/>
      <c r="J318" s="26"/>
      <c r="K318" s="26" t="s">
        <v>533</v>
      </c>
      <c r="L318" s="26"/>
      <c r="M318" s="26" t="s">
        <v>590</v>
      </c>
      <c r="N318" s="30"/>
      <c r="O318" s="30">
        <f t="shared" si="92"/>
        <v>3000</v>
      </c>
    </row>
    <row r="319" spans="1:15" ht="21.9" customHeight="1" x14ac:dyDescent="0.25">
      <c r="A319" s="7" t="s">
        <v>475</v>
      </c>
      <c r="B319" s="8" t="s">
        <v>413</v>
      </c>
      <c r="C319" s="29">
        <v>5000</v>
      </c>
      <c r="D319" s="29">
        <v>5000</v>
      </c>
      <c r="E319" s="29">
        <v>5000</v>
      </c>
      <c r="F319" s="26" t="s">
        <v>531</v>
      </c>
      <c r="G319" s="26"/>
      <c r="H319" s="26"/>
      <c r="I319" s="26"/>
      <c r="J319" s="26"/>
      <c r="K319" s="26" t="s">
        <v>533</v>
      </c>
      <c r="L319" s="26"/>
      <c r="M319" s="26" t="s">
        <v>590</v>
      </c>
      <c r="N319" s="30"/>
      <c r="O319" s="30">
        <f t="shared" si="92"/>
        <v>5000</v>
      </c>
    </row>
    <row r="320" spans="1:15" ht="21.9" customHeight="1" thickBot="1" x14ac:dyDescent="0.3">
      <c r="A320" s="5" t="s">
        <v>209</v>
      </c>
      <c r="B320" s="6" t="s">
        <v>371</v>
      </c>
      <c r="C320" s="24">
        <v>3500</v>
      </c>
      <c r="D320" s="24">
        <v>3500</v>
      </c>
      <c r="E320" s="24">
        <v>3500</v>
      </c>
      <c r="F320" s="26" t="s">
        <v>531</v>
      </c>
      <c r="G320" s="26"/>
      <c r="H320" s="26"/>
      <c r="I320" s="26"/>
      <c r="J320" s="26"/>
      <c r="K320" s="26" t="s">
        <v>529</v>
      </c>
      <c r="L320" s="26"/>
      <c r="M320" s="26" t="s">
        <v>590</v>
      </c>
      <c r="N320" s="30"/>
      <c r="O320" s="28">
        <f t="shared" si="92"/>
        <v>3500</v>
      </c>
    </row>
    <row r="321" spans="1:15" s="41" customFormat="1" ht="20.100000000000001" customHeight="1" thickTop="1" thickBot="1" x14ac:dyDescent="0.3">
      <c r="A321" s="9"/>
      <c r="B321" s="10" t="s">
        <v>406</v>
      </c>
      <c r="C321" s="22">
        <f t="shared" ref="C321:D321" si="96">C296+C297+C298+C299+C300+C301+C302+C303+C304+C305+C306+C307+C308+C309+C310+C311+C312+C313+C314+C315+C316+C317+C320</f>
        <v>37204800</v>
      </c>
      <c r="D321" s="22">
        <f t="shared" si="96"/>
        <v>36204800</v>
      </c>
      <c r="E321" s="22">
        <f t="shared" ref="E321" si="97">E296+E297+E298+E299+E300+E301+E302+E303+E304+E305+E306+E307+E308+E309+E310+E311+E312+E313+E314+E315+E316+E317+E320</f>
        <v>36204800</v>
      </c>
      <c r="F321" s="22"/>
      <c r="G321" s="22"/>
      <c r="H321" s="22"/>
      <c r="I321" s="22"/>
      <c r="J321" s="22"/>
      <c r="K321" s="23"/>
      <c r="L321" s="22"/>
      <c r="M321" s="22"/>
      <c r="N321" s="22">
        <f t="shared" ref="N321:O321" si="98">N296+N297+N298+N299+N300+N301+N302+N303+N304+N305+N306+N307+N308+N309+N310+N311+N312+N313+N314+N315+N316+N317+N320</f>
        <v>0</v>
      </c>
      <c r="O321" s="22">
        <f t="shared" si="98"/>
        <v>36204800</v>
      </c>
    </row>
    <row r="322" spans="1:15" s="41" customFormat="1" ht="30" customHeight="1" thickTop="1" thickBot="1" x14ac:dyDescent="0.3">
      <c r="A322" s="9"/>
      <c r="B322" s="10" t="s">
        <v>407</v>
      </c>
      <c r="C322" s="20">
        <f>C149+C271+C293+C294+C321</f>
        <v>46244970</v>
      </c>
      <c r="D322" s="20">
        <f>D149+D271+D293+D294+D321</f>
        <v>46244970</v>
      </c>
      <c r="E322" s="20">
        <f>E149+E271+E293+E294+E321</f>
        <v>46244970</v>
      </c>
      <c r="F322" s="20"/>
      <c r="G322" s="20"/>
      <c r="H322" s="20"/>
      <c r="I322" s="20"/>
      <c r="J322" s="20"/>
      <c r="K322" s="42"/>
      <c r="L322" s="20"/>
      <c r="M322" s="20"/>
      <c r="N322" s="22">
        <f t="shared" ref="N322:O322" si="99">N149+N271+N293+N294+N321</f>
        <v>5773100</v>
      </c>
      <c r="O322" s="22">
        <f t="shared" si="99"/>
        <v>40471870</v>
      </c>
    </row>
    <row r="323" spans="1:15" ht="13.8" thickTop="1" x14ac:dyDescent="0.25">
      <c r="C323" s="16"/>
      <c r="D323" s="16"/>
      <c r="F323" s="16"/>
      <c r="G323" s="16"/>
      <c r="H323" s="16"/>
      <c r="I323" s="16"/>
      <c r="J323" s="16"/>
    </row>
    <row r="324" spans="1:15" x14ac:dyDescent="0.25">
      <c r="C324" s="16"/>
      <c r="D324" s="16"/>
      <c r="F324" s="16"/>
      <c r="G324" s="16"/>
      <c r="H324" s="16"/>
      <c r="I324" s="16"/>
      <c r="J324" s="16"/>
    </row>
    <row r="325" spans="1:15" x14ac:dyDescent="0.25">
      <c r="B325" s="3"/>
      <c r="C325" s="16"/>
      <c r="D325" s="16"/>
      <c r="F325" s="16"/>
      <c r="G325" s="16"/>
      <c r="H325" s="16"/>
      <c r="I325" s="16"/>
      <c r="J325" s="16"/>
    </row>
    <row r="326" spans="1:15" x14ac:dyDescent="0.25">
      <c r="B326" s="3"/>
      <c r="C326" s="16"/>
      <c r="D326" s="16"/>
      <c r="F326" s="16"/>
      <c r="G326" s="16"/>
      <c r="H326" s="16"/>
      <c r="I326" s="16"/>
      <c r="J326" s="16"/>
    </row>
    <row r="327" spans="1:15" x14ac:dyDescent="0.25">
      <c r="B327" s="3"/>
      <c r="C327" s="16"/>
      <c r="D327" s="16"/>
      <c r="F327" s="16"/>
      <c r="G327" s="16"/>
      <c r="H327" s="16"/>
      <c r="I327" s="16"/>
      <c r="J327" s="16"/>
    </row>
    <row r="328" spans="1:15" x14ac:dyDescent="0.25">
      <c r="B328" s="4"/>
      <c r="C328" s="16"/>
      <c r="D328" s="16"/>
      <c r="F328" s="16"/>
      <c r="G328" s="16"/>
      <c r="H328" s="16"/>
      <c r="I328" s="16"/>
      <c r="J328" s="16"/>
    </row>
    <row r="329" spans="1:15" x14ac:dyDescent="0.25">
      <c r="B329" s="3"/>
      <c r="C329" s="16"/>
      <c r="D329" s="16"/>
      <c r="F329" s="16"/>
      <c r="G329" s="16"/>
      <c r="H329" s="16"/>
      <c r="I329" s="16"/>
      <c r="J329" s="16"/>
    </row>
    <row r="330" spans="1:15" x14ac:dyDescent="0.25">
      <c r="B330" s="3"/>
      <c r="C330" s="16"/>
      <c r="D330" s="16"/>
      <c r="F330" s="16"/>
      <c r="G330" s="16"/>
      <c r="H330" s="16"/>
      <c r="I330" s="16"/>
      <c r="J330" s="16"/>
    </row>
    <row r="331" spans="1:15" x14ac:dyDescent="0.25">
      <c r="B331" s="4"/>
      <c r="C331" s="16"/>
      <c r="D331" s="16"/>
      <c r="F331" s="16"/>
      <c r="G331" s="16"/>
      <c r="H331" s="16"/>
      <c r="I331" s="16"/>
      <c r="J331" s="16"/>
    </row>
    <row r="332" spans="1:15" x14ac:dyDescent="0.25">
      <c r="C332" s="16"/>
      <c r="D332" s="16"/>
      <c r="F332" s="16"/>
      <c r="G332" s="16"/>
      <c r="H332" s="16"/>
      <c r="I332" s="16"/>
      <c r="J332" s="16"/>
    </row>
    <row r="333" spans="1:15" x14ac:dyDescent="0.25">
      <c r="C333" s="16"/>
      <c r="D333" s="16"/>
      <c r="F333" s="16"/>
      <c r="G333" s="16"/>
      <c r="H333" s="16"/>
      <c r="I333" s="16"/>
      <c r="J333" s="16"/>
    </row>
    <row r="334" spans="1:15" x14ac:dyDescent="0.25">
      <c r="C334" s="16"/>
      <c r="D334" s="16"/>
      <c r="F334" s="16"/>
      <c r="G334" s="16"/>
      <c r="H334" s="16"/>
      <c r="I334" s="16"/>
      <c r="J334" s="16"/>
    </row>
    <row r="335" spans="1:15" x14ac:dyDescent="0.25">
      <c r="C335" s="16"/>
      <c r="D335" s="16"/>
      <c r="F335" s="16"/>
      <c r="G335" s="16"/>
      <c r="H335" s="16"/>
      <c r="I335" s="16"/>
      <c r="J335" s="16"/>
    </row>
    <row r="336" spans="1:15" x14ac:dyDescent="0.25">
      <c r="C336" s="16"/>
      <c r="D336" s="16"/>
      <c r="F336" s="16"/>
      <c r="G336" s="16"/>
      <c r="H336" s="16"/>
      <c r="I336" s="16"/>
      <c r="J336" s="16"/>
    </row>
    <row r="337" spans="3:10" x14ac:dyDescent="0.25">
      <c r="C337" s="16"/>
      <c r="D337" s="16"/>
      <c r="F337" s="16"/>
      <c r="G337" s="16"/>
      <c r="H337" s="16"/>
      <c r="I337" s="16"/>
      <c r="J337" s="16"/>
    </row>
  </sheetData>
  <mergeCells count="9">
    <mergeCell ref="C6:O6"/>
    <mergeCell ref="B4:B6"/>
    <mergeCell ref="A4:A6"/>
    <mergeCell ref="A2:K2"/>
    <mergeCell ref="A1:K1"/>
    <mergeCell ref="L1:O3"/>
    <mergeCell ref="C4:F4"/>
    <mergeCell ref="N4:N5"/>
    <mergeCell ref="O4:O5"/>
  </mergeCells>
  <printOptions horizontalCentered="1"/>
  <pageMargins left="0.22" right="0.23622047244094491" top="0.27" bottom="0.33" header="0.19" footer="0.16"/>
  <pageSetup paperSize="9" scale="85" orientation="landscape" r:id="rId1"/>
  <headerFooter>
    <oddFooter>&amp;R&amp;9&amp;P/&amp;N</oddFooter>
  </headerFooter>
  <ignoredErrors>
    <ignoredError sqref="N26 N20 N10 N39 N50:O50 O61 O81 O86 O118 O123 O158 O165 O201 O206 O210 O214 O222 O234 N277 N284 O179 O217 O262 O3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PLAN NABAVKE</vt:lpstr>
      <vt:lpstr>Sheet1</vt:lpstr>
      <vt:lpstr>PLAN IZMJENE UKUPNO</vt:lpstr>
      <vt:lpstr>'PLAN IZMJENE UKUPNO'!Print_Area</vt:lpstr>
      <vt:lpstr>'PLAN NABAVKE'!Print_Area</vt:lpstr>
      <vt:lpstr>'PLAN IZMJENE UKUPNO'!Print_Titles</vt:lpstr>
      <vt:lpstr>'PLAN NABAVKE'!Print_Titles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Beba</dc:creator>
  <cp:lastModifiedBy>Midhat Ademovic</cp:lastModifiedBy>
  <cp:revision/>
  <cp:lastPrinted>2021-01-21T17:53:27Z</cp:lastPrinted>
  <dcterms:created xsi:type="dcterms:W3CDTF">2014-12-05T11:56:29Z</dcterms:created>
  <dcterms:modified xsi:type="dcterms:W3CDTF">2021-01-22T08:17:24Z</dcterms:modified>
</cp:coreProperties>
</file>